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dochody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19" i="1" l="1"/>
  <c r="E118" i="1"/>
  <c r="E117" i="1"/>
  <c r="E116" i="1"/>
  <c r="E115" i="1"/>
  <c r="E114" i="1"/>
  <c r="E113" i="1"/>
  <c r="E112" i="1"/>
  <c r="E111" i="1"/>
  <c r="E106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2" i="1"/>
  <c r="E71" i="1"/>
  <c r="D119" i="1"/>
  <c r="C119" i="1"/>
  <c r="D111" i="1"/>
  <c r="C111" i="1"/>
  <c r="D100" i="1"/>
  <c r="C100" i="1"/>
  <c r="D95" i="1"/>
  <c r="C95" i="1"/>
  <c r="D86" i="1"/>
  <c r="C86" i="1"/>
  <c r="D84" i="1"/>
  <c r="C84" i="1"/>
  <c r="D71" i="1"/>
  <c r="C71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7" i="1"/>
  <c r="E46" i="1"/>
  <c r="E44" i="1"/>
  <c r="E42" i="1"/>
  <c r="E40" i="1"/>
  <c r="E39" i="1"/>
  <c r="E34" i="1"/>
  <c r="E33" i="1"/>
  <c r="E31" i="1"/>
  <c r="E30" i="1"/>
  <c r="E29" i="1"/>
  <c r="E28" i="1"/>
  <c r="E27" i="1"/>
  <c r="E25" i="1"/>
  <c r="E23" i="1"/>
  <c r="E21" i="1"/>
  <c r="E20" i="1"/>
  <c r="E18" i="1"/>
  <c r="E17" i="1"/>
  <c r="E15" i="1"/>
  <c r="E12" i="1"/>
  <c r="D66" i="1" l="1"/>
  <c r="E66" i="1" s="1"/>
  <c r="C66" i="1"/>
  <c r="D48" i="1"/>
  <c r="E48" i="1" s="1"/>
  <c r="C48" i="1"/>
  <c r="D45" i="1"/>
  <c r="E45" i="1" s="1"/>
  <c r="C45" i="1"/>
  <c r="D43" i="1"/>
  <c r="E43" i="1" s="1"/>
  <c r="C43" i="1"/>
  <c r="D38" i="1"/>
  <c r="E38" i="1" s="1"/>
  <c r="C38" i="1"/>
  <c r="D32" i="1"/>
  <c r="E32" i="1" s="1"/>
  <c r="C32" i="1"/>
  <c r="D26" i="1"/>
  <c r="E26" i="1" s="1"/>
  <c r="C26" i="1"/>
  <c r="D24" i="1"/>
  <c r="E24" i="1" s="1"/>
  <c r="C24" i="1"/>
  <c r="D19" i="1"/>
  <c r="E19" i="1" s="1"/>
  <c r="C19" i="1"/>
  <c r="D16" i="1"/>
  <c r="E16" i="1" s="1"/>
  <c r="C16" i="1"/>
  <c r="D14" i="1"/>
  <c r="E14" i="1" s="1"/>
  <c r="C14" i="1"/>
  <c r="D11" i="1"/>
  <c r="E11" i="1" s="1"/>
  <c r="C11" i="1"/>
</calcChain>
</file>

<file path=xl/sharedStrings.xml><?xml version="1.0" encoding="utf-8"?>
<sst xmlns="http://schemas.openxmlformats.org/spreadsheetml/2006/main" count="114" uniqueCount="75">
  <si>
    <t>KWARTALNA INFORMACJA Z WYKONANIA BUDŻETU GMINY MSZCZONÓW</t>
  </si>
  <si>
    <t>DOCHODY</t>
  </si>
  <si>
    <t>Dział</t>
  </si>
  <si>
    <t>Źródło dochodów*</t>
  </si>
  <si>
    <t>Wykonanie w %</t>
  </si>
  <si>
    <t>010</t>
  </si>
  <si>
    <t>Rolnictwo i łowiectwo</t>
  </si>
  <si>
    <t>wpływy z różnych opłat</t>
  </si>
  <si>
    <t>pozostałe odsetki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</si>
  <si>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</si>
  <si>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(związków gmin), powiatów (związków powiatów), samorządów województw, pozyskane z innych źródeł</t>
  </si>
  <si>
    <t>150</t>
  </si>
  <si>
    <t>Przetwórstwo przemysłowe</t>
  </si>
  <si>
    <t>dotacje celowe w ramach programów finansowanych z udziałem środków europejskich oraz środków, o których mowa w art. 5 ust. 1 pkt 3 oraz ust. 3 pkt 5 i 6 ustawy, lub płatności w ramach budżetu środków europejskich (§ 200)</t>
  </si>
  <si>
    <t>500</t>
  </si>
  <si>
    <t>Handel</t>
  </si>
  <si>
    <t>600</t>
  </si>
  <si>
    <t>Transport i łączność</t>
  </si>
  <si>
    <t>dotacje celowe otrzymane z powiatu na zadania bieżące realizowane na podstawie porozumień między jednostkami samorządu terytorialnego</t>
  </si>
  <si>
    <t>700</t>
  </si>
  <si>
    <t>Gospodarka mieszkaniowa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</si>
  <si>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</si>
  <si>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</si>
  <si>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</si>
  <si>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wpływy z róznych dochodów</t>
  </si>
  <si>
    <t>Działalność usługowa</t>
  </si>
  <si>
    <t>wpływy z różnych dochodów</t>
  </si>
  <si>
    <t>Administracja publiczna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</si>
  <si>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</si>
  <si>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</si>
  <si>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</si>
  <si>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</si>
  <si>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</si>
  <si>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</si>
  <si>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</si>
  <si>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</si>
  <si>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</si>
  <si>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</si>
  <si>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</si>
  <si>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</si>
  <si>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</si>
  <si>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wpłat podatków i opłat</t>
  </si>
  <si>
    <t>wpływy z opłaty skarbowej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</si>
  <si>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</si>
  <si>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</si>
  <si>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</si>
  <si>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</si>
  <si>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</si>
  <si>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Różne rozliczenia</t>
  </si>
  <si>
    <t>subwencje ogólne  z budżetu państwa</t>
  </si>
  <si>
    <t>dotacje celowe otrzymane z budżetu państwa na realizację własnych zadań bieżących gmin (związków gmin)</t>
  </si>
  <si>
    <t>wpływy do wyjaśnienia</t>
  </si>
  <si>
    <t>Oświata i wychowanie</t>
  </si>
  <si>
    <t>wpływy z usług</t>
  </si>
  <si>
    <t>wpływy do budżetu pozostałości środków finansowych gromadzonych na wydzielonym rachunku jednostki budżetowej</t>
  </si>
  <si>
    <t>Ochrona zdrowia</t>
  </si>
  <si>
    <t>otrzymane spadki, zapisy i darowizny w postaci pieniężnej</t>
  </si>
  <si>
    <t>Pomoc społeczna</t>
  </si>
  <si>
    <t>Pozostałe zadania w zakresie polityki społecznej</t>
  </si>
  <si>
    <t>Gospodarka komunalna i ochrona środowiska</t>
  </si>
  <si>
    <t>wpływy z opłaty produktowej</t>
  </si>
  <si>
    <r>
      <t>dotacje w ramach programów finansowanych z udziałem środków europejskich oraz środków, o których mowa w art. 5 ust. 1 pkt 3 oraz ust. 3 pkt 5 i 6 ustawy, lub płatności w ramach budżetu srodków europejskich (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>620)</t>
    </r>
  </si>
  <si>
    <t xml:space="preserve">Kultura fizyczna </t>
  </si>
  <si>
    <t>dotacje w ramach programów finansowanych z udziałem środków europejskich oraz środków, o których mowa w art. 5 ust. 1 pkt 3 oraz ust. 3 pkt 5 i 6 ustawy, lub płatności w ramach budżetu srodków europejskich (§620)</t>
  </si>
  <si>
    <t>DOCHODY OGÓŁEM</t>
  </si>
  <si>
    <t>* nazwa źródła dochodów wg nazw paragrafów</t>
  </si>
  <si>
    <t>Plan dochodów na 2013 rok</t>
  </si>
  <si>
    <t>Wykonanie za I kwartał 2013 roku</t>
  </si>
  <si>
    <t>ZA I KWARTAŁ 2013 ROKU</t>
  </si>
  <si>
    <t>dotacje celowe w ramach programów finansowanych z udziałem środków europejskich oraz środków, o których mowa w art. 5 ust. 1 pkt 3 oraz ust. 3 pkt 5 i 6 ustawy, lub płatności w ramach budżetu środków europejskich (§ 620)</t>
  </si>
  <si>
    <t>dotacje celowe otrzymane z powiatu na inwestycje i zakupy inwestycyjne realizowane na podstawie porozumień (umów) między jednostkami samorządu terytorialnego</t>
  </si>
  <si>
    <t>dotacja celowa otrzymana z tytułu pomocy finansowej udzielanej między jednostkami samorządu terytorialnego na dofinansowanie własnych zadań inwestycyjnych i zakupów inwestycyjnych</t>
  </si>
  <si>
    <t>630</t>
  </si>
  <si>
    <t>Turystyka</t>
  </si>
  <si>
    <t>dotacje celowe otrzymane z budżetu państwa na realizację inwestycji i zakupów inwestycyjnych własnych gmin (związków gmin)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</si>
</sst>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Calibri"/>
      <family val="2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0" fontId="5" fillId="0" borderId="0" xfId="1" applyFont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14" xfId="1" applyFont="1" applyFill="1" applyBorder="1"/>
    <xf numFmtId="0" fontId="1" fillId="2" borderId="5" xfId="1" applyFont="1" applyFill="1" applyBorder="1"/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49" fontId="6" fillId="3" borderId="22" xfId="1" applyNumberFormat="1" applyFont="1" applyFill="1" applyBorder="1"/>
    <xf numFmtId="0" fontId="6" fillId="3" borderId="23" xfId="1" applyFont="1" applyFill="1" applyBorder="1" applyAlignment="1">
      <alignment vertical="center"/>
    </xf>
    <xf numFmtId="4" fontId="6" fillId="0" borderId="23" xfId="1" applyNumberFormat="1" applyFont="1" applyBorder="1"/>
    <xf numFmtId="4" fontId="6" fillId="0" borderId="14" xfId="1" applyNumberFormat="1" applyFont="1" applyBorder="1"/>
    <xf numFmtId="4" fontId="6" fillId="0" borderId="5" xfId="1" applyNumberFormat="1" applyFont="1" applyBorder="1"/>
    <xf numFmtId="4" fontId="1" fillId="0" borderId="0" xfId="1" applyNumberFormat="1"/>
    <xf numFmtId="0" fontId="1" fillId="3" borderId="23" xfId="1" applyFont="1" applyFill="1" applyBorder="1" applyAlignment="1">
      <alignment vertical="center"/>
    </xf>
    <xf numFmtId="4" fontId="1" fillId="0" borderId="23" xfId="1" applyNumberFormat="1" applyFont="1" applyBorder="1"/>
    <xf numFmtId="4" fontId="1" fillId="0" borderId="10" xfId="1" applyNumberFormat="1" applyFont="1" applyBorder="1"/>
    <xf numFmtId="4" fontId="1" fillId="0" borderId="19" xfId="1" applyNumberFormat="1" applyFont="1" applyBorder="1"/>
    <xf numFmtId="49" fontId="1" fillId="0" borderId="13" xfId="1" applyNumberFormat="1" applyFont="1" applyBorder="1"/>
    <xf numFmtId="0" fontId="1" fillId="0" borderId="10" xfId="1" applyFont="1" applyBorder="1" applyAlignment="1">
      <alignment vertical="center" wrapText="1"/>
    </xf>
    <xf numFmtId="49" fontId="6" fillId="0" borderId="13" xfId="1" applyNumberFormat="1" applyFont="1" applyBorder="1"/>
    <xf numFmtId="0" fontId="6" fillId="0" borderId="10" xfId="1" applyFont="1" applyBorder="1" applyAlignment="1">
      <alignment vertical="center" wrapText="1"/>
    </xf>
    <xf numFmtId="4" fontId="6" fillId="0" borderId="10" xfId="1" applyNumberFormat="1" applyFont="1" applyBorder="1"/>
    <xf numFmtId="4" fontId="6" fillId="0" borderId="19" xfId="1" applyNumberFormat="1" applyFont="1" applyBorder="1"/>
    <xf numFmtId="49" fontId="6" fillId="3" borderId="13" xfId="1" applyNumberFormat="1" applyFont="1" applyFill="1" applyBorder="1"/>
    <xf numFmtId="0" fontId="6" fillId="3" borderId="10" xfId="1" applyFont="1" applyFill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3" borderId="10" xfId="1" applyFont="1" applyFill="1" applyBorder="1" applyAlignment="1">
      <alignment vertical="center"/>
    </xf>
    <xf numFmtId="0" fontId="1" fillId="3" borderId="10" xfId="1" applyFont="1" applyFill="1" applyBorder="1" applyAlignment="1">
      <alignment vertical="center" wrapText="1"/>
    </xf>
    <xf numFmtId="4" fontId="1" fillId="0" borderId="25" xfId="1" applyNumberFormat="1" applyFont="1" applyBorder="1"/>
    <xf numFmtId="4" fontId="1" fillId="0" borderId="26" xfId="1" applyNumberFormat="1" applyFont="1" applyBorder="1"/>
    <xf numFmtId="4" fontId="1" fillId="0" borderId="12" xfId="1" applyNumberFormat="1" applyFont="1" applyBorder="1"/>
    <xf numFmtId="4" fontId="1" fillId="0" borderId="6" xfId="1" applyNumberFormat="1" applyFont="1" applyBorder="1"/>
    <xf numFmtId="1" fontId="7" fillId="0" borderId="2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/>
    </xf>
    <xf numFmtId="1" fontId="7" fillId="0" borderId="18" xfId="1" applyNumberFormat="1" applyFont="1" applyBorder="1" applyAlignment="1">
      <alignment horizontal="center"/>
    </xf>
    <xf numFmtId="0" fontId="1" fillId="0" borderId="13" xfId="1" applyFont="1" applyBorder="1"/>
    <xf numFmtId="0" fontId="6" fillId="3" borderId="13" xfId="1" applyFont="1" applyFill="1" applyBorder="1"/>
    <xf numFmtId="0" fontId="1" fillId="0" borderId="22" xfId="1" applyFont="1" applyBorder="1"/>
    <xf numFmtId="0" fontId="1" fillId="0" borderId="23" xfId="1" applyFont="1" applyBorder="1" applyAlignment="1">
      <alignment vertical="center" wrapText="1"/>
    </xf>
    <xf numFmtId="4" fontId="1" fillId="0" borderId="27" xfId="1" applyNumberFormat="1" applyFont="1" applyBorder="1"/>
    <xf numFmtId="0" fontId="6" fillId="0" borderId="13" xfId="1" applyFont="1" applyBorder="1"/>
    <xf numFmtId="0" fontId="6" fillId="0" borderId="10" xfId="1" applyFont="1" applyBorder="1" applyAlignment="1">
      <alignment vertical="center"/>
    </xf>
    <xf numFmtId="0" fontId="1" fillId="0" borderId="12" xfId="1" applyFont="1" applyBorder="1"/>
    <xf numFmtId="0" fontId="1" fillId="0" borderId="6" xfId="1" applyFont="1" applyBorder="1"/>
    <xf numFmtId="0" fontId="1" fillId="0" borderId="13" xfId="1" applyFont="1" applyFill="1" applyBorder="1"/>
    <xf numFmtId="0" fontId="1" fillId="0" borderId="10" xfId="1" applyFont="1" applyFill="1" applyBorder="1" applyAlignment="1">
      <alignment vertical="center"/>
    </xf>
    <xf numFmtId="4" fontId="1" fillId="0" borderId="10" xfId="1" applyNumberFormat="1" applyFont="1" applyFill="1" applyBorder="1"/>
    <xf numFmtId="4" fontId="1" fillId="0" borderId="19" xfId="1" applyNumberFormat="1" applyFont="1" applyFill="1" applyBorder="1"/>
    <xf numFmtId="4" fontId="1" fillId="0" borderId="0" xfId="1" applyNumberFormat="1" applyFill="1"/>
    <xf numFmtId="0" fontId="1" fillId="0" borderId="0" xfId="1" applyFill="1"/>
    <xf numFmtId="0" fontId="1" fillId="0" borderId="28" xfId="1" applyFont="1" applyBorder="1"/>
    <xf numFmtId="0" fontId="6" fillId="0" borderId="28" xfId="1" applyFont="1" applyBorder="1"/>
    <xf numFmtId="0" fontId="1" fillId="0" borderId="29" xfId="1" applyFont="1" applyBorder="1"/>
    <xf numFmtId="0" fontId="1" fillId="0" borderId="23" xfId="1" applyFont="1" applyBorder="1" applyAlignment="1">
      <alignment vertical="center"/>
    </xf>
    <xf numFmtId="0" fontId="1" fillId="0" borderId="30" xfId="1" applyFont="1" applyBorder="1"/>
    <xf numFmtId="1" fontId="7" fillId="0" borderId="17" xfId="1" applyNumberFormat="1" applyFont="1" applyBorder="1" applyAlignment="1">
      <alignment horizontal="center"/>
    </xf>
    <xf numFmtId="0" fontId="6" fillId="0" borderId="29" xfId="1" applyFont="1" applyBorder="1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" fontId="8" fillId="0" borderId="8" xfId="1" applyNumberFormat="1" applyFont="1" applyBorder="1"/>
    <xf numFmtId="4" fontId="8" fillId="0" borderId="31" xfId="1" applyNumberFormat="1" applyFont="1" applyBorder="1"/>
    <xf numFmtId="49" fontId="1" fillId="0" borderId="22" xfId="1" applyNumberFormat="1" applyFont="1" applyBorder="1"/>
    <xf numFmtId="0" fontId="1" fillId="0" borderId="25" xfId="1" applyFont="1" applyBorder="1" applyAlignment="1">
      <alignment vertical="center" wrapText="1"/>
    </xf>
    <xf numFmtId="0" fontId="1" fillId="0" borderId="12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0" fillId="0" borderId="0" xfId="0" applyAlignment="1"/>
    <xf numFmtId="0" fontId="11" fillId="0" borderId="0" xfId="1" applyFont="1" applyAlignment="1">
      <alignment horizontal="center"/>
    </xf>
    <xf numFmtId="0" fontId="6" fillId="3" borderId="10" xfId="1" applyFont="1" applyFill="1" applyBorder="1" applyAlignment="1">
      <alignment vertical="center" wrapText="1"/>
    </xf>
    <xf numFmtId="0" fontId="6" fillId="3" borderId="24" xfId="1" applyFont="1" applyFill="1" applyBorder="1"/>
    <xf numFmtId="0" fontId="1" fillId="3" borderId="25" xfId="1" applyFont="1" applyFill="1" applyBorder="1" applyAlignment="1">
      <alignment vertical="center"/>
    </xf>
    <xf numFmtId="0" fontId="6" fillId="3" borderId="12" xfId="1" applyFont="1" applyFill="1" applyBorder="1"/>
    <xf numFmtId="0" fontId="1" fillId="3" borderId="12" xfId="1" applyFont="1" applyFill="1" applyBorder="1" applyAlignment="1">
      <alignment vertical="center"/>
    </xf>
    <xf numFmtId="0" fontId="6" fillId="3" borderId="6" xfId="1" applyFont="1" applyFill="1" applyBorder="1"/>
    <xf numFmtId="0" fontId="1" fillId="3" borderId="6" xfId="1" applyFont="1" applyFill="1" applyBorder="1" applyAlignment="1">
      <alignment vertical="center"/>
    </xf>
    <xf numFmtId="1" fontId="7" fillId="3" borderId="1" xfId="1" applyNumberFormat="1" applyFont="1" applyFill="1" applyBorder="1" applyAlignment="1">
      <alignment horizontal="center"/>
    </xf>
    <xf numFmtId="1" fontId="7" fillId="3" borderId="2" xfId="1" applyNumberFormat="1" applyFont="1" applyFill="1" applyBorder="1" applyAlignment="1">
      <alignment horizontal="center" vertical="center"/>
    </xf>
    <xf numFmtId="0" fontId="1" fillId="0" borderId="25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0" xfId="1" applyFont="1" applyBorder="1"/>
    <xf numFmtId="0" fontId="1" fillId="0" borderId="0" xfId="1" applyFont="1" applyBorder="1" applyAlignment="1">
      <alignment vertical="center"/>
    </xf>
    <xf numFmtId="4" fontId="1" fillId="0" borderId="0" xfId="1" applyNumberFormat="1" applyFont="1" applyBorder="1"/>
    <xf numFmtId="0" fontId="1" fillId="0" borderId="6" xfId="1" applyFont="1" applyBorder="1" applyAlignment="1">
      <alignment vertical="center"/>
    </xf>
    <xf numFmtId="1" fontId="7" fillId="0" borderId="2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2" borderId="2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20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7" zoomScaleNormal="100" workbookViewId="0">
      <selection activeCell="G111" sqref="G111"/>
    </sheetView>
  </sheetViews>
  <sheetFormatPr defaultRowHeight="15" x14ac:dyDescent="0.25"/>
  <cols>
    <col min="1" max="1" width="6.85546875" customWidth="1"/>
    <col min="2" max="2" width="50.28515625" customWidth="1"/>
    <col min="3" max="3" width="14.7109375" customWidth="1"/>
    <col min="4" max="4" width="14.42578125" customWidth="1"/>
    <col min="5" max="5" width="12.42578125" customWidth="1"/>
  </cols>
  <sheetData>
    <row r="1" spans="1:12" ht="15.75" x14ac:dyDescent="0.25">
      <c r="A1" s="93"/>
      <c r="B1" s="93"/>
      <c r="C1" s="93"/>
      <c r="D1" s="93"/>
      <c r="E1" s="93"/>
      <c r="F1" s="2"/>
      <c r="G1" s="2"/>
    </row>
    <row r="2" spans="1:12" ht="15.75" x14ac:dyDescent="0.25">
      <c r="A2" s="93" t="s">
        <v>0</v>
      </c>
      <c r="B2" s="93"/>
      <c r="C2" s="93"/>
      <c r="D2" s="93"/>
      <c r="E2" s="93"/>
      <c r="F2" s="2"/>
      <c r="G2" s="2"/>
    </row>
    <row r="3" spans="1:12" ht="15.75" x14ac:dyDescent="0.25">
      <c r="A3" s="103" t="s">
        <v>68</v>
      </c>
      <c r="B3" s="104"/>
      <c r="C3" s="104"/>
      <c r="D3" s="104"/>
      <c r="E3" s="104"/>
      <c r="F3" s="2"/>
      <c r="G3" s="2"/>
    </row>
    <row r="4" spans="1:12" ht="15.75" x14ac:dyDescent="0.25">
      <c r="A4" s="74"/>
      <c r="B4" s="73"/>
      <c r="C4" s="73"/>
      <c r="D4" s="73"/>
      <c r="E4" s="73"/>
      <c r="F4" s="2"/>
      <c r="G4" s="2"/>
    </row>
    <row r="5" spans="1:12" ht="16.5" thickBot="1" x14ac:dyDescent="0.3">
      <c r="A5" s="3"/>
      <c r="B5" s="4" t="s">
        <v>1</v>
      </c>
      <c r="C5" s="3"/>
      <c r="D5" s="3"/>
      <c r="E5" s="3"/>
      <c r="F5" s="2"/>
      <c r="G5" s="2"/>
    </row>
    <row r="6" spans="1:12" x14ac:dyDescent="0.25">
      <c r="A6" s="94" t="s">
        <v>2</v>
      </c>
      <c r="B6" s="96" t="s">
        <v>3</v>
      </c>
      <c r="C6" s="98" t="s">
        <v>66</v>
      </c>
      <c r="D6" s="98" t="s">
        <v>67</v>
      </c>
      <c r="E6" s="101" t="s">
        <v>4</v>
      </c>
      <c r="F6" s="2"/>
      <c r="G6" s="2"/>
    </row>
    <row r="7" spans="1:12" x14ac:dyDescent="0.25">
      <c r="A7" s="95"/>
      <c r="B7" s="97"/>
      <c r="C7" s="99"/>
      <c r="D7" s="99"/>
      <c r="E7" s="102"/>
      <c r="F7" s="2"/>
      <c r="G7" s="2"/>
    </row>
    <row r="8" spans="1:12" x14ac:dyDescent="0.25">
      <c r="A8" s="5"/>
      <c r="B8" s="6"/>
      <c r="C8" s="99"/>
      <c r="D8" s="99"/>
      <c r="E8" s="102"/>
      <c r="F8" s="2"/>
      <c r="G8" s="2"/>
    </row>
    <row r="9" spans="1:12" ht="6.75" customHeight="1" x14ac:dyDescent="0.25">
      <c r="A9" s="5"/>
      <c r="B9" s="7"/>
      <c r="C9" s="100"/>
      <c r="D9" s="8"/>
      <c r="E9" s="9"/>
      <c r="F9" s="2"/>
      <c r="G9" s="2"/>
    </row>
    <row r="10" spans="1:12" x14ac:dyDescent="0.25">
      <c r="A10" s="10">
        <v>1</v>
      </c>
      <c r="B10" s="11">
        <v>2</v>
      </c>
      <c r="C10" s="12">
        <v>3</v>
      </c>
      <c r="D10" s="13">
        <v>4</v>
      </c>
      <c r="E10" s="14">
        <v>5</v>
      </c>
      <c r="F10" s="2"/>
      <c r="G10" s="2"/>
    </row>
    <row r="11" spans="1:12" x14ac:dyDescent="0.25">
      <c r="A11" s="15" t="s">
        <v>5</v>
      </c>
      <c r="B11" s="16" t="s">
        <v>6</v>
      </c>
      <c r="C11" s="17">
        <f>C12+C13</f>
        <v>1000</v>
      </c>
      <c r="D11" s="18">
        <f>D12+D13</f>
        <v>2600</v>
      </c>
      <c r="E11" s="19">
        <f t="shared" ref="E11:E34" si="0">D11/C11*100</f>
        <v>260</v>
      </c>
      <c r="F11" s="20"/>
      <c r="G11" s="20"/>
    </row>
    <row r="12" spans="1:12" x14ac:dyDescent="0.25">
      <c r="A12" s="15"/>
      <c r="B12" s="21" t="s">
        <v>7</v>
      </c>
      <c r="C12" s="22">
        <v>1000</v>
      </c>
      <c r="D12" s="23">
        <v>0</v>
      </c>
      <c r="E12" s="24">
        <f t="shared" si="0"/>
        <v>0</v>
      </c>
      <c r="F12" s="20"/>
      <c r="G12" s="20"/>
    </row>
    <row r="13" spans="1:12" ht="38.25" customHeight="1" x14ac:dyDescent="0.25">
      <c r="A13" s="25"/>
      <c r="B13" s="26" t="s">
        <v>10</v>
      </c>
      <c r="C13" s="23">
        <v>0</v>
      </c>
      <c r="D13" s="23">
        <v>2600</v>
      </c>
      <c r="E13" s="24"/>
      <c r="F13" s="20"/>
      <c r="G13" s="2"/>
    </row>
    <row r="14" spans="1:12" x14ac:dyDescent="0.25">
      <c r="A14" s="27" t="s">
        <v>11</v>
      </c>
      <c r="B14" s="28" t="s">
        <v>12</v>
      </c>
      <c r="C14" s="29">
        <f>C15</f>
        <v>214811</v>
      </c>
      <c r="D14" s="29">
        <f>D15</f>
        <v>258958.03</v>
      </c>
      <c r="E14" s="30">
        <f t="shared" si="0"/>
        <v>120.55156858820079</v>
      </c>
      <c r="F14" s="20"/>
      <c r="G14" s="2"/>
    </row>
    <row r="15" spans="1:12" ht="50.25" customHeight="1" x14ac:dyDescent="0.25">
      <c r="A15" s="25"/>
      <c r="B15" s="26" t="s">
        <v>13</v>
      </c>
      <c r="C15" s="23">
        <v>214811</v>
      </c>
      <c r="D15" s="23">
        <v>258958.03</v>
      </c>
      <c r="E15" s="24">
        <f t="shared" si="0"/>
        <v>120.55156858820079</v>
      </c>
      <c r="F15" s="20"/>
      <c r="G15" s="2"/>
      <c r="H15" s="1"/>
      <c r="I15" s="1"/>
      <c r="J15" s="1"/>
      <c r="K15" s="1"/>
      <c r="L15" s="1"/>
    </row>
    <row r="16" spans="1:12" x14ac:dyDescent="0.25">
      <c r="A16" s="31" t="s">
        <v>14</v>
      </c>
      <c r="B16" s="32" t="s">
        <v>15</v>
      </c>
      <c r="C16" s="29">
        <f>C17+C18</f>
        <v>350920</v>
      </c>
      <c r="D16" s="29">
        <f>D17+D18</f>
        <v>22212</v>
      </c>
      <c r="E16" s="30">
        <f t="shared" si="0"/>
        <v>6.3296477829704783</v>
      </c>
      <c r="F16" s="20"/>
      <c r="G16" s="2"/>
      <c r="H16" s="1"/>
      <c r="I16" s="1"/>
      <c r="J16" s="1"/>
      <c r="K16" s="1"/>
      <c r="L16" s="1"/>
    </row>
    <row r="17" spans="1:12" s="1" customFormat="1" ht="51.75" customHeight="1" x14ac:dyDescent="0.25">
      <c r="A17" s="31"/>
      <c r="B17" s="35" t="s">
        <v>69</v>
      </c>
      <c r="C17" s="23">
        <v>250920</v>
      </c>
      <c r="D17" s="23">
        <v>0</v>
      </c>
      <c r="E17" s="24">
        <f t="shared" si="0"/>
        <v>0</v>
      </c>
      <c r="F17" s="20"/>
      <c r="G17" s="2"/>
    </row>
    <row r="18" spans="1:12" x14ac:dyDescent="0.25">
      <c r="A18" s="25"/>
      <c r="B18" s="33" t="s">
        <v>7</v>
      </c>
      <c r="C18" s="23">
        <v>100000</v>
      </c>
      <c r="D18" s="23">
        <v>22212</v>
      </c>
      <c r="E18" s="24">
        <f t="shared" si="0"/>
        <v>22.212</v>
      </c>
      <c r="F18" s="20"/>
      <c r="G18" s="2"/>
      <c r="H18" s="1"/>
      <c r="I18" s="1"/>
      <c r="J18" s="1"/>
      <c r="K18" s="1"/>
      <c r="L18" s="1"/>
    </row>
    <row r="19" spans="1:12" x14ac:dyDescent="0.25">
      <c r="A19" s="31" t="s">
        <v>16</v>
      </c>
      <c r="B19" s="32" t="s">
        <v>17</v>
      </c>
      <c r="C19" s="29">
        <f>C20+C21+C22+C23</f>
        <v>999401</v>
      </c>
      <c r="D19" s="29">
        <f>D20+D21+D22+D23</f>
        <v>25038.91</v>
      </c>
      <c r="E19" s="30">
        <f t="shared" si="0"/>
        <v>2.5053917296460582</v>
      </c>
      <c r="F19" s="20"/>
      <c r="G19" s="20"/>
      <c r="H19" s="2"/>
      <c r="I19" s="2"/>
      <c r="J19" s="2"/>
      <c r="K19" s="2"/>
      <c r="L19" s="2"/>
    </row>
    <row r="20" spans="1:12" ht="38.25" x14ac:dyDescent="0.25">
      <c r="A20" s="31"/>
      <c r="B20" s="35" t="s">
        <v>18</v>
      </c>
      <c r="C20" s="23">
        <v>100000</v>
      </c>
      <c r="D20" s="23">
        <v>25000</v>
      </c>
      <c r="E20" s="24">
        <f t="shared" si="0"/>
        <v>25</v>
      </c>
      <c r="F20" s="20"/>
      <c r="G20" s="2"/>
      <c r="H20" s="2"/>
      <c r="I20" s="2"/>
      <c r="J20" s="2"/>
      <c r="K20" s="2"/>
      <c r="L20" s="2"/>
    </row>
    <row r="21" spans="1:12" s="1" customFormat="1" ht="40.5" customHeight="1" x14ac:dyDescent="0.25">
      <c r="A21" s="31"/>
      <c r="B21" s="35" t="s">
        <v>70</v>
      </c>
      <c r="C21" s="23">
        <v>834401</v>
      </c>
      <c r="D21" s="23">
        <v>0</v>
      </c>
      <c r="E21" s="24">
        <f t="shared" si="0"/>
        <v>0</v>
      </c>
      <c r="F21" s="20"/>
      <c r="G21" s="2"/>
      <c r="H21" s="2"/>
      <c r="I21" s="2"/>
      <c r="J21" s="2"/>
      <c r="K21" s="2"/>
      <c r="L21" s="2"/>
    </row>
    <row r="22" spans="1:12" s="1" customFormat="1" ht="15" customHeight="1" x14ac:dyDescent="0.25">
      <c r="A22" s="31"/>
      <c r="B22" s="35" t="s">
        <v>8</v>
      </c>
      <c r="C22" s="23">
        <v>0</v>
      </c>
      <c r="D22" s="23">
        <v>38.909999999999997</v>
      </c>
      <c r="E22" s="24"/>
      <c r="F22" s="20"/>
      <c r="G22" s="2"/>
      <c r="H22" s="2"/>
      <c r="I22" s="2"/>
      <c r="J22" s="2"/>
      <c r="K22" s="2"/>
      <c r="L22" s="2"/>
    </row>
    <row r="23" spans="1:12" s="1" customFormat="1" ht="48.75" customHeight="1" x14ac:dyDescent="0.25">
      <c r="A23" s="31"/>
      <c r="B23" s="35" t="s">
        <v>71</v>
      </c>
      <c r="C23" s="23">
        <v>65000</v>
      </c>
      <c r="D23" s="23">
        <v>0</v>
      </c>
      <c r="E23" s="24">
        <f t="shared" si="0"/>
        <v>0</v>
      </c>
      <c r="F23" s="20"/>
      <c r="G23" s="2"/>
      <c r="H23" s="2"/>
      <c r="I23" s="2"/>
      <c r="J23" s="2"/>
      <c r="K23" s="2"/>
      <c r="L23" s="2"/>
    </row>
    <row r="24" spans="1:12" s="1" customFormat="1" x14ac:dyDescent="0.25">
      <c r="A24" s="31" t="s">
        <v>72</v>
      </c>
      <c r="B24" s="75" t="s">
        <v>73</v>
      </c>
      <c r="C24" s="29">
        <f>C25</f>
        <v>95000</v>
      </c>
      <c r="D24" s="29">
        <f>D25</f>
        <v>0</v>
      </c>
      <c r="E24" s="30">
        <f t="shared" si="0"/>
        <v>0</v>
      </c>
      <c r="F24" s="20"/>
      <c r="G24" s="2"/>
      <c r="H24" s="2"/>
      <c r="I24" s="2"/>
      <c r="J24" s="2"/>
      <c r="K24" s="2"/>
      <c r="L24" s="2"/>
    </row>
    <row r="25" spans="1:12" s="1" customFormat="1" ht="51" customHeight="1" x14ac:dyDescent="0.25">
      <c r="A25" s="31"/>
      <c r="B25" s="35" t="s">
        <v>69</v>
      </c>
      <c r="C25" s="23">
        <v>95000</v>
      </c>
      <c r="D25" s="23">
        <v>0</v>
      </c>
      <c r="E25" s="24">
        <f t="shared" si="0"/>
        <v>0</v>
      </c>
      <c r="F25" s="20"/>
      <c r="G25" s="2"/>
      <c r="H25" s="2"/>
      <c r="I25" s="2"/>
      <c r="J25" s="2"/>
      <c r="K25" s="2"/>
      <c r="L25" s="2"/>
    </row>
    <row r="26" spans="1:12" x14ac:dyDescent="0.25">
      <c r="A26" s="31" t="s">
        <v>19</v>
      </c>
      <c r="B26" s="32" t="s">
        <v>20</v>
      </c>
      <c r="C26" s="29">
        <f>C27+C28+C29+C30+C31</f>
        <v>923000</v>
      </c>
      <c r="D26" s="29">
        <f>D27+D28+D29+D30+D31</f>
        <v>459694.61</v>
      </c>
      <c r="E26" s="30">
        <f t="shared" si="0"/>
        <v>49.804399783315276</v>
      </c>
      <c r="F26" s="20"/>
      <c r="G26" s="20"/>
      <c r="H26" s="2"/>
      <c r="I26" s="2"/>
      <c r="J26" s="2"/>
      <c r="K26" s="2"/>
      <c r="L26" s="2"/>
    </row>
    <row r="27" spans="1:12" ht="25.5" x14ac:dyDescent="0.25">
      <c r="A27" s="69"/>
      <c r="B27" s="46" t="s">
        <v>21</v>
      </c>
      <c r="C27" s="22">
        <v>140000</v>
      </c>
      <c r="D27" s="22">
        <v>26236.7</v>
      </c>
      <c r="E27" s="47">
        <f t="shared" si="0"/>
        <v>18.740500000000001</v>
      </c>
      <c r="F27" s="20"/>
      <c r="G27" s="2"/>
      <c r="H27" s="2"/>
      <c r="I27" s="2"/>
      <c r="J27" s="2"/>
      <c r="K27" s="2"/>
      <c r="L27" s="2"/>
    </row>
    <row r="28" spans="1:12" ht="51.75" customHeight="1" x14ac:dyDescent="0.25">
      <c r="A28" s="43"/>
      <c r="B28" s="26" t="s">
        <v>22</v>
      </c>
      <c r="C28" s="23">
        <v>261000</v>
      </c>
      <c r="D28" s="23">
        <v>69139.67</v>
      </c>
      <c r="E28" s="24">
        <f t="shared" si="0"/>
        <v>26.490295019157088</v>
      </c>
      <c r="F28" s="20"/>
      <c r="G28" s="2"/>
      <c r="H28" s="2"/>
      <c r="I28" s="2"/>
      <c r="J28" s="2"/>
      <c r="K28" s="2"/>
      <c r="L28" s="2"/>
    </row>
    <row r="29" spans="1:12" ht="27" customHeight="1" x14ac:dyDescent="0.25">
      <c r="A29" s="43"/>
      <c r="B29" s="26" t="s">
        <v>23</v>
      </c>
      <c r="C29" s="23">
        <v>100000</v>
      </c>
      <c r="D29" s="23">
        <v>18776.2</v>
      </c>
      <c r="E29" s="24">
        <f t="shared" si="0"/>
        <v>18.776200000000003</v>
      </c>
      <c r="F29" s="20"/>
      <c r="G29" s="2"/>
      <c r="H29" s="2"/>
      <c r="I29" s="2"/>
      <c r="J29" s="2"/>
      <c r="K29" s="2"/>
      <c r="L29" s="2"/>
    </row>
    <row r="30" spans="1:12" x14ac:dyDescent="0.25">
      <c r="A30" s="43"/>
      <c r="B30" s="33" t="s">
        <v>8</v>
      </c>
      <c r="C30" s="23">
        <v>2000</v>
      </c>
      <c r="D30" s="23">
        <v>331.35</v>
      </c>
      <c r="E30" s="24">
        <f t="shared" si="0"/>
        <v>16.567500000000003</v>
      </c>
      <c r="F30" s="20"/>
      <c r="G30" s="2"/>
      <c r="H30" s="2"/>
      <c r="I30" s="2"/>
      <c r="J30" s="2"/>
      <c r="K30" s="2"/>
      <c r="L30" s="2"/>
    </row>
    <row r="31" spans="1:12" x14ac:dyDescent="0.25">
      <c r="A31" s="43"/>
      <c r="B31" s="33" t="s">
        <v>24</v>
      </c>
      <c r="C31" s="23">
        <v>420000</v>
      </c>
      <c r="D31" s="23">
        <v>345210.69</v>
      </c>
      <c r="E31" s="24">
        <f t="shared" si="0"/>
        <v>82.193021428571427</v>
      </c>
      <c r="F31" s="20"/>
      <c r="G31" s="2"/>
      <c r="H31" s="2"/>
      <c r="I31" s="2"/>
      <c r="J31" s="2"/>
      <c r="K31" s="2"/>
      <c r="L31" s="2"/>
    </row>
    <row r="32" spans="1:12" x14ac:dyDescent="0.25">
      <c r="A32" s="44">
        <v>710</v>
      </c>
      <c r="B32" s="32" t="s">
        <v>25</v>
      </c>
      <c r="C32" s="29">
        <f>C33+C34</f>
        <v>201000</v>
      </c>
      <c r="D32" s="29">
        <f>D33+D34</f>
        <v>203500</v>
      </c>
      <c r="E32" s="30">
        <f t="shared" si="0"/>
        <v>101.24378109452736</v>
      </c>
      <c r="F32" s="20"/>
      <c r="G32" s="2"/>
      <c r="H32" s="1"/>
      <c r="I32" s="1"/>
      <c r="J32" s="1"/>
      <c r="K32" s="1"/>
      <c r="L32" s="1"/>
    </row>
    <row r="33" spans="1:12" s="1" customFormat="1" x14ac:dyDescent="0.25">
      <c r="A33" s="44"/>
      <c r="B33" s="34" t="s">
        <v>56</v>
      </c>
      <c r="C33" s="23">
        <v>200000</v>
      </c>
      <c r="D33" s="23">
        <v>200000</v>
      </c>
      <c r="E33" s="24">
        <f t="shared" si="0"/>
        <v>100</v>
      </c>
      <c r="F33" s="20"/>
      <c r="G33" s="2"/>
    </row>
    <row r="34" spans="1:12" ht="15.75" thickBot="1" x14ac:dyDescent="0.3">
      <c r="A34" s="76"/>
      <c r="B34" s="77" t="s">
        <v>26</v>
      </c>
      <c r="C34" s="36">
        <v>1000</v>
      </c>
      <c r="D34" s="36">
        <v>3500</v>
      </c>
      <c r="E34" s="37">
        <f t="shared" si="0"/>
        <v>350</v>
      </c>
      <c r="F34" s="20"/>
      <c r="G34" s="2"/>
      <c r="H34" s="1"/>
      <c r="I34" s="1"/>
      <c r="J34" s="1"/>
      <c r="K34" s="1"/>
      <c r="L34" s="1"/>
    </row>
    <row r="35" spans="1:12" s="1" customFormat="1" x14ac:dyDescent="0.25">
      <c r="A35" s="78"/>
      <c r="B35" s="79"/>
      <c r="C35" s="38"/>
      <c r="D35" s="38"/>
      <c r="E35" s="38"/>
      <c r="F35" s="20"/>
      <c r="G35" s="2"/>
    </row>
    <row r="36" spans="1:12" s="1" customFormat="1" ht="15.75" thickBot="1" x14ac:dyDescent="0.3">
      <c r="A36" s="80"/>
      <c r="B36" s="81"/>
      <c r="C36" s="39"/>
      <c r="D36" s="39"/>
      <c r="E36" s="39"/>
      <c r="F36" s="20"/>
      <c r="G36" s="2"/>
    </row>
    <row r="37" spans="1:12" s="1" customFormat="1" x14ac:dyDescent="0.25">
      <c r="A37" s="82">
        <v>1</v>
      </c>
      <c r="B37" s="83">
        <v>2</v>
      </c>
      <c r="C37" s="41">
        <v>3</v>
      </c>
      <c r="D37" s="41">
        <v>4</v>
      </c>
      <c r="E37" s="42">
        <v>5</v>
      </c>
      <c r="F37" s="20"/>
      <c r="G37" s="2"/>
    </row>
    <row r="38" spans="1:12" x14ac:dyDescent="0.25">
      <c r="A38" s="48">
        <v>750</v>
      </c>
      <c r="B38" s="49" t="s">
        <v>27</v>
      </c>
      <c r="C38" s="29">
        <f>C39+C40+C41+C42</f>
        <v>117178</v>
      </c>
      <c r="D38" s="29">
        <f>D39+D40+D41+D42</f>
        <v>41938.009999999995</v>
      </c>
      <c r="E38" s="30">
        <f t="shared" ref="E38:E72" si="1">D38/C38*100</f>
        <v>35.790003242929558</v>
      </c>
      <c r="F38" s="20"/>
      <c r="G38" s="20"/>
      <c r="H38" s="1"/>
      <c r="I38" s="1"/>
      <c r="J38" s="1"/>
      <c r="K38" s="1"/>
      <c r="L38" s="1"/>
    </row>
    <row r="39" spans="1:12" ht="38.25" customHeight="1" x14ac:dyDescent="0.25">
      <c r="A39" s="45"/>
      <c r="B39" s="46" t="s">
        <v>9</v>
      </c>
      <c r="C39" s="22">
        <v>65050</v>
      </c>
      <c r="D39" s="22">
        <v>20016</v>
      </c>
      <c r="E39" s="47">
        <f t="shared" si="1"/>
        <v>30.770176787086857</v>
      </c>
      <c r="F39" s="20"/>
      <c r="G39" s="2"/>
      <c r="H39" s="1"/>
      <c r="I39" s="1"/>
      <c r="J39" s="1"/>
      <c r="K39" s="1"/>
      <c r="L39" s="1"/>
    </row>
    <row r="40" spans="1:12" x14ac:dyDescent="0.25">
      <c r="A40" s="45"/>
      <c r="B40" s="46" t="s">
        <v>7</v>
      </c>
      <c r="C40" s="22">
        <v>10000</v>
      </c>
      <c r="D40" s="22">
        <v>2496.4299999999998</v>
      </c>
      <c r="E40" s="47">
        <f t="shared" si="1"/>
        <v>24.964299999999998</v>
      </c>
      <c r="F40" s="20"/>
      <c r="G40" s="2"/>
      <c r="H40" s="1"/>
      <c r="I40" s="1"/>
      <c r="J40" s="1"/>
      <c r="K40" s="1"/>
      <c r="L40" s="1"/>
    </row>
    <row r="41" spans="1:12" x14ac:dyDescent="0.25">
      <c r="A41" s="43"/>
      <c r="B41" s="26" t="s">
        <v>26</v>
      </c>
      <c r="C41" s="23">
        <v>0</v>
      </c>
      <c r="D41" s="23">
        <v>2297.4899999999998</v>
      </c>
      <c r="E41" s="24"/>
      <c r="F41" s="20"/>
      <c r="G41" s="2"/>
      <c r="H41" s="1"/>
      <c r="I41" s="1"/>
      <c r="J41" s="1"/>
      <c r="K41" s="1"/>
      <c r="L41" s="1"/>
    </row>
    <row r="42" spans="1:12" ht="51.75" customHeight="1" x14ac:dyDescent="0.25">
      <c r="A42" s="43"/>
      <c r="B42" s="26" t="s">
        <v>13</v>
      </c>
      <c r="C42" s="23">
        <v>42128</v>
      </c>
      <c r="D42" s="23">
        <v>17128.09</v>
      </c>
      <c r="E42" s="24">
        <f t="shared" si="1"/>
        <v>40.657258830231676</v>
      </c>
      <c r="F42" s="20"/>
      <c r="G42" s="2"/>
      <c r="H42" s="1"/>
      <c r="I42" s="1"/>
      <c r="J42" s="1"/>
      <c r="K42" s="1"/>
      <c r="L42" s="1"/>
    </row>
    <row r="43" spans="1:12" ht="29.25" customHeight="1" x14ac:dyDescent="0.25">
      <c r="A43" s="48">
        <v>751</v>
      </c>
      <c r="B43" s="28" t="s">
        <v>29</v>
      </c>
      <c r="C43" s="29">
        <f>C44</f>
        <v>1938</v>
      </c>
      <c r="D43" s="29">
        <f>D44</f>
        <v>489</v>
      </c>
      <c r="E43" s="30">
        <f t="shared" si="1"/>
        <v>25.232198142414862</v>
      </c>
      <c r="F43" s="20"/>
      <c r="G43" s="2"/>
      <c r="H43" s="1"/>
      <c r="I43" s="1"/>
      <c r="J43" s="1"/>
      <c r="K43" s="1"/>
      <c r="L43" s="1"/>
    </row>
    <row r="44" spans="1:12" ht="38.25" customHeight="1" x14ac:dyDescent="0.25">
      <c r="A44" s="43"/>
      <c r="B44" s="26" t="s">
        <v>9</v>
      </c>
      <c r="C44" s="23">
        <v>1938</v>
      </c>
      <c r="D44" s="23">
        <v>489</v>
      </c>
      <c r="E44" s="24">
        <f t="shared" si="1"/>
        <v>25.232198142414862</v>
      </c>
      <c r="F44" s="20"/>
      <c r="G44" s="2"/>
      <c r="H44" s="1"/>
      <c r="I44" s="1"/>
      <c r="J44" s="1"/>
      <c r="K44" s="1"/>
      <c r="L44" s="1"/>
    </row>
    <row r="45" spans="1:12" x14ac:dyDescent="0.25">
      <c r="A45" s="48">
        <v>754</v>
      </c>
      <c r="B45" s="49" t="s">
        <v>30</v>
      </c>
      <c r="C45" s="29">
        <f>C46+C47</f>
        <v>251000</v>
      </c>
      <c r="D45" s="29">
        <f>D46+D47</f>
        <v>5304.46</v>
      </c>
      <c r="E45" s="30">
        <f t="shared" si="1"/>
        <v>2.1133306772908367</v>
      </c>
      <c r="F45" s="20"/>
      <c r="G45" s="2"/>
      <c r="H45" s="1"/>
      <c r="I45" s="1"/>
      <c r="J45" s="1"/>
      <c r="K45" s="1"/>
      <c r="L45" s="1"/>
    </row>
    <row r="46" spans="1:12" x14ac:dyDescent="0.25">
      <c r="A46" s="48"/>
      <c r="B46" s="33" t="s">
        <v>24</v>
      </c>
      <c r="C46" s="23">
        <v>1000</v>
      </c>
      <c r="D46" s="23">
        <v>5304.46</v>
      </c>
      <c r="E46" s="24">
        <f t="shared" si="1"/>
        <v>530.44600000000003</v>
      </c>
      <c r="F46" s="20"/>
      <c r="G46" s="2"/>
      <c r="H46" s="1"/>
      <c r="I46" s="1"/>
      <c r="J46" s="1"/>
      <c r="K46" s="1"/>
      <c r="L46" s="1"/>
    </row>
    <row r="47" spans="1:12" s="1" customFormat="1" ht="50.25" customHeight="1" x14ac:dyDescent="0.25">
      <c r="A47" s="48"/>
      <c r="B47" s="26" t="s">
        <v>69</v>
      </c>
      <c r="C47" s="23">
        <v>250000</v>
      </c>
      <c r="D47" s="23">
        <v>0</v>
      </c>
      <c r="E47" s="24">
        <f t="shared" si="1"/>
        <v>0</v>
      </c>
      <c r="F47" s="20"/>
      <c r="G47" s="2"/>
    </row>
    <row r="48" spans="1:12" ht="40.5" customHeight="1" x14ac:dyDescent="0.25">
      <c r="A48" s="48">
        <v>756</v>
      </c>
      <c r="B48" s="28" t="s">
        <v>31</v>
      </c>
      <c r="C48" s="29">
        <f>C49+C50+C51+C52+C53+C54+C55+C56+C57+C58+C59+C60+C61+C62+C63+C64+C65</f>
        <v>26206069</v>
      </c>
      <c r="D48" s="29">
        <f>D49+D50+D51+D52+D53+D54+D55+D56+D57+D58+D59+D60+D61+D62+D63+D64+D65</f>
        <v>6790721.6699999999</v>
      </c>
      <c r="E48" s="30">
        <f t="shared" si="1"/>
        <v>25.912782531405227</v>
      </c>
      <c r="F48" s="20"/>
      <c r="G48" s="20"/>
      <c r="H48" s="1"/>
      <c r="I48" s="1"/>
      <c r="J48" s="1"/>
      <c r="K48" s="1"/>
      <c r="L48" s="1"/>
    </row>
    <row r="49" spans="1:12" ht="25.5" x14ac:dyDescent="0.25">
      <c r="A49" s="43"/>
      <c r="B49" s="26" t="s">
        <v>32</v>
      </c>
      <c r="C49" s="23">
        <v>75000</v>
      </c>
      <c r="D49" s="23">
        <v>10436.75</v>
      </c>
      <c r="E49" s="24">
        <f t="shared" si="1"/>
        <v>13.915666666666668</v>
      </c>
      <c r="F49" s="20"/>
      <c r="G49" s="2"/>
      <c r="H49" s="1"/>
      <c r="I49" s="1"/>
      <c r="J49" s="1"/>
      <c r="K49" s="1"/>
      <c r="L49" s="1"/>
    </row>
    <row r="50" spans="1:12" x14ac:dyDescent="0.25">
      <c r="A50" s="43"/>
      <c r="B50" s="33" t="s">
        <v>33</v>
      </c>
      <c r="C50" s="23">
        <v>14506077</v>
      </c>
      <c r="D50" s="23">
        <v>3909040.66</v>
      </c>
      <c r="E50" s="24">
        <f t="shared" si="1"/>
        <v>26.947607268319342</v>
      </c>
      <c r="F50" s="20"/>
      <c r="G50" s="2"/>
      <c r="H50" s="1"/>
      <c r="I50" s="1"/>
      <c r="J50" s="1"/>
      <c r="K50" s="1"/>
      <c r="L50" s="1"/>
    </row>
    <row r="51" spans="1:12" x14ac:dyDescent="0.25">
      <c r="A51" s="43"/>
      <c r="B51" s="33" t="s">
        <v>34</v>
      </c>
      <c r="C51" s="23">
        <v>535000</v>
      </c>
      <c r="D51" s="23">
        <v>262278.61</v>
      </c>
      <c r="E51" s="24">
        <f t="shared" si="1"/>
        <v>49.024039252336443</v>
      </c>
      <c r="F51" s="20"/>
      <c r="G51" s="2"/>
      <c r="H51" s="1"/>
      <c r="I51" s="1"/>
      <c r="J51" s="1"/>
      <c r="K51" s="1"/>
      <c r="L51" s="1"/>
    </row>
    <row r="52" spans="1:12" x14ac:dyDescent="0.25">
      <c r="A52" s="43"/>
      <c r="B52" s="33" t="s">
        <v>35</v>
      </c>
      <c r="C52" s="23">
        <v>70000</v>
      </c>
      <c r="D52" s="23">
        <v>32169.3</v>
      </c>
      <c r="E52" s="24">
        <f t="shared" si="1"/>
        <v>45.956142857142858</v>
      </c>
      <c r="F52" s="20"/>
      <c r="G52" s="2"/>
    </row>
    <row r="53" spans="1:12" x14ac:dyDescent="0.25">
      <c r="A53" s="45"/>
      <c r="B53" s="61" t="s">
        <v>36</v>
      </c>
      <c r="C53" s="22">
        <v>640000</v>
      </c>
      <c r="D53" s="22">
        <v>264781.53000000003</v>
      </c>
      <c r="E53" s="47">
        <f t="shared" si="1"/>
        <v>41.372114062500003</v>
      </c>
      <c r="F53" s="20"/>
      <c r="G53" s="2"/>
    </row>
    <row r="54" spans="1:12" x14ac:dyDescent="0.25">
      <c r="A54" s="52"/>
      <c r="B54" s="53" t="s">
        <v>37</v>
      </c>
      <c r="C54" s="54">
        <v>645000</v>
      </c>
      <c r="D54" s="54">
        <v>215682</v>
      </c>
      <c r="E54" s="55">
        <f t="shared" si="1"/>
        <v>33.439069767441858</v>
      </c>
      <c r="F54" s="56"/>
      <c r="G54" s="57"/>
    </row>
    <row r="55" spans="1:12" x14ac:dyDescent="0.25">
      <c r="A55" s="43"/>
      <c r="B55" s="33" t="s">
        <v>38</v>
      </c>
      <c r="C55" s="23">
        <v>40000</v>
      </c>
      <c r="D55" s="23">
        <v>1442</v>
      </c>
      <c r="E55" s="24">
        <f t="shared" si="1"/>
        <v>3.605</v>
      </c>
      <c r="F55" s="20"/>
      <c r="G55" s="2"/>
    </row>
    <row r="56" spans="1:12" x14ac:dyDescent="0.25">
      <c r="A56" s="43"/>
      <c r="B56" s="33" t="s">
        <v>39</v>
      </c>
      <c r="C56" s="23">
        <v>10000</v>
      </c>
      <c r="D56" s="23">
        <v>2303.65</v>
      </c>
      <c r="E56" s="24">
        <f t="shared" si="1"/>
        <v>23.0365</v>
      </c>
      <c r="F56" s="20"/>
      <c r="G56" s="2"/>
    </row>
    <row r="57" spans="1:12" x14ac:dyDescent="0.25">
      <c r="A57" s="43"/>
      <c r="B57" s="33" t="s">
        <v>40</v>
      </c>
      <c r="C57" s="23">
        <v>310000</v>
      </c>
      <c r="D57" s="23">
        <v>49060</v>
      </c>
      <c r="E57" s="24">
        <f t="shared" si="1"/>
        <v>15.825806451612904</v>
      </c>
      <c r="F57" s="20"/>
      <c r="G57" s="2"/>
    </row>
    <row r="58" spans="1:12" x14ac:dyDescent="0.25">
      <c r="A58" s="43"/>
      <c r="B58" s="33" t="s">
        <v>41</v>
      </c>
      <c r="C58" s="23">
        <v>97000</v>
      </c>
      <c r="D58" s="23">
        <v>43341.25</v>
      </c>
      <c r="E58" s="24">
        <f t="shared" si="1"/>
        <v>44.681701030927833</v>
      </c>
      <c r="F58" s="20"/>
      <c r="G58" s="2"/>
    </row>
    <row r="59" spans="1:12" x14ac:dyDescent="0.25">
      <c r="A59" s="43"/>
      <c r="B59" s="33" t="s">
        <v>42</v>
      </c>
      <c r="C59" s="23">
        <v>55000</v>
      </c>
      <c r="D59" s="23">
        <v>11829</v>
      </c>
      <c r="E59" s="24">
        <f t="shared" si="1"/>
        <v>21.507272727272728</v>
      </c>
      <c r="F59" s="20"/>
      <c r="G59" s="2"/>
    </row>
    <row r="60" spans="1:12" x14ac:dyDescent="0.25">
      <c r="A60" s="43"/>
      <c r="B60" s="33" t="s">
        <v>43</v>
      </c>
      <c r="C60" s="23">
        <v>800000</v>
      </c>
      <c r="D60" s="23">
        <v>259039.8</v>
      </c>
      <c r="E60" s="24">
        <f t="shared" si="1"/>
        <v>32.379975000000002</v>
      </c>
      <c r="F60" s="20"/>
      <c r="G60" s="2"/>
    </row>
    <row r="61" spans="1:12" ht="25.5" x14ac:dyDescent="0.25">
      <c r="A61" s="43"/>
      <c r="B61" s="26" t="s">
        <v>44</v>
      </c>
      <c r="C61" s="23">
        <v>220000</v>
      </c>
      <c r="D61" s="23">
        <v>98019.35</v>
      </c>
      <c r="E61" s="24">
        <f t="shared" si="1"/>
        <v>44.554250000000003</v>
      </c>
      <c r="F61" s="20"/>
      <c r="G61" s="2"/>
    </row>
    <row r="62" spans="1:12" ht="38.25" x14ac:dyDescent="0.25">
      <c r="A62" s="43"/>
      <c r="B62" s="26" t="s">
        <v>45</v>
      </c>
      <c r="C62" s="23">
        <v>719040</v>
      </c>
      <c r="D62" s="23">
        <v>42334.37</v>
      </c>
      <c r="E62" s="24">
        <f t="shared" si="1"/>
        <v>5.8876237761459729</v>
      </c>
      <c r="F62" s="20"/>
      <c r="G62" s="2"/>
    </row>
    <row r="63" spans="1:12" x14ac:dyDescent="0.25">
      <c r="A63" s="58"/>
      <c r="B63" s="33" t="s">
        <v>8</v>
      </c>
      <c r="C63" s="23">
        <v>1000</v>
      </c>
      <c r="D63" s="23">
        <v>437.3</v>
      </c>
      <c r="E63" s="24">
        <f t="shared" si="1"/>
        <v>43.730000000000004</v>
      </c>
      <c r="F63" s="20"/>
      <c r="G63" s="2"/>
    </row>
    <row r="64" spans="1:12" x14ac:dyDescent="0.25">
      <c r="A64" s="58"/>
      <c r="B64" s="33" t="s">
        <v>46</v>
      </c>
      <c r="C64" s="23">
        <v>6632952</v>
      </c>
      <c r="D64" s="23">
        <v>1400558</v>
      </c>
      <c r="E64" s="24">
        <f t="shared" si="1"/>
        <v>21.115153554556102</v>
      </c>
      <c r="F64" s="20"/>
      <c r="G64" s="2"/>
    </row>
    <row r="65" spans="1:7" x14ac:dyDescent="0.25">
      <c r="A65" s="58"/>
      <c r="B65" s="33" t="s">
        <v>47</v>
      </c>
      <c r="C65" s="23">
        <v>850000</v>
      </c>
      <c r="D65" s="23">
        <v>187968.1</v>
      </c>
      <c r="E65" s="24">
        <f t="shared" si="1"/>
        <v>22.11389411764706</v>
      </c>
      <c r="F65" s="20"/>
      <c r="G65" s="2"/>
    </row>
    <row r="66" spans="1:7" x14ac:dyDescent="0.25">
      <c r="A66" s="59">
        <v>758</v>
      </c>
      <c r="B66" s="49" t="s">
        <v>48</v>
      </c>
      <c r="C66" s="29">
        <f>C67+C68+C69+C70</f>
        <v>8653384</v>
      </c>
      <c r="D66" s="29">
        <f>D67+D68+D69+D70</f>
        <v>3342214.04</v>
      </c>
      <c r="E66" s="30">
        <f t="shared" si="1"/>
        <v>38.623202668458951</v>
      </c>
      <c r="F66" s="20"/>
      <c r="G66" s="20"/>
    </row>
    <row r="67" spans="1:7" x14ac:dyDescent="0.25">
      <c r="A67" s="58"/>
      <c r="B67" s="33" t="s">
        <v>49</v>
      </c>
      <c r="C67" s="23">
        <v>8598384</v>
      </c>
      <c r="D67" s="23">
        <v>3307070</v>
      </c>
      <c r="E67" s="24">
        <f t="shared" si="1"/>
        <v>38.461529515313572</v>
      </c>
      <c r="F67" s="20"/>
      <c r="G67" s="2"/>
    </row>
    <row r="68" spans="1:7" x14ac:dyDescent="0.25">
      <c r="A68" s="60"/>
      <c r="B68" s="61" t="s">
        <v>8</v>
      </c>
      <c r="C68" s="22">
        <v>55000</v>
      </c>
      <c r="D68" s="22">
        <v>32749.81</v>
      </c>
      <c r="E68" s="24">
        <f t="shared" si="1"/>
        <v>59.545109090909101</v>
      </c>
      <c r="F68" s="20"/>
      <c r="G68" s="2"/>
    </row>
    <row r="69" spans="1:7" x14ac:dyDescent="0.25">
      <c r="A69" s="58"/>
      <c r="B69" s="33" t="s">
        <v>26</v>
      </c>
      <c r="C69" s="23">
        <v>0</v>
      </c>
      <c r="D69" s="23">
        <v>922.4</v>
      </c>
      <c r="E69" s="24"/>
      <c r="F69" s="20"/>
      <c r="G69" s="2"/>
    </row>
    <row r="70" spans="1:7" x14ac:dyDescent="0.25">
      <c r="A70" s="58"/>
      <c r="B70" s="26" t="s">
        <v>51</v>
      </c>
      <c r="C70" s="23">
        <v>0</v>
      </c>
      <c r="D70" s="23">
        <v>1471.83</v>
      </c>
      <c r="E70" s="24"/>
      <c r="F70" s="20"/>
      <c r="G70" s="2"/>
    </row>
    <row r="71" spans="1:7" x14ac:dyDescent="0.25">
      <c r="A71" s="59">
        <v>801</v>
      </c>
      <c r="B71" s="49" t="s">
        <v>52</v>
      </c>
      <c r="C71" s="29">
        <f>C72+C77+C78+C79+C80+C81+C82+C83</f>
        <v>898169</v>
      </c>
      <c r="D71" s="29">
        <f>D72+D77+D78+D79+D80+D81+D82+D83</f>
        <v>380047.72</v>
      </c>
      <c r="E71" s="30">
        <f t="shared" si="1"/>
        <v>42.313609131466343</v>
      </c>
      <c r="F71" s="20"/>
      <c r="G71" s="20"/>
    </row>
    <row r="72" spans="1:7" ht="15.75" thickBot="1" x14ac:dyDescent="0.3">
      <c r="A72" s="62"/>
      <c r="B72" s="84" t="s">
        <v>7</v>
      </c>
      <c r="C72" s="36">
        <v>140300</v>
      </c>
      <c r="D72" s="36">
        <v>54729.67</v>
      </c>
      <c r="E72" s="37">
        <f t="shared" si="1"/>
        <v>39.009030648610121</v>
      </c>
      <c r="F72" s="20"/>
      <c r="G72" s="2"/>
    </row>
    <row r="73" spans="1:7" s="1" customFormat="1" x14ac:dyDescent="0.25">
      <c r="A73" s="50"/>
      <c r="B73" s="85"/>
      <c r="C73" s="38"/>
      <c r="D73" s="38"/>
      <c r="E73" s="38"/>
      <c r="F73" s="20"/>
      <c r="G73" s="2"/>
    </row>
    <row r="74" spans="1:7" s="1" customFormat="1" x14ac:dyDescent="0.25">
      <c r="A74" s="86"/>
      <c r="B74" s="87"/>
      <c r="C74" s="88"/>
      <c r="D74" s="88"/>
      <c r="E74" s="88"/>
      <c r="F74" s="20"/>
      <c r="G74" s="2"/>
    </row>
    <row r="75" spans="1:7" s="1" customFormat="1" ht="15.75" thickBot="1" x14ac:dyDescent="0.3">
      <c r="A75" s="51"/>
      <c r="B75" s="89"/>
      <c r="C75" s="39"/>
      <c r="D75" s="39"/>
      <c r="E75" s="39"/>
      <c r="F75" s="20"/>
      <c r="G75" s="2"/>
    </row>
    <row r="76" spans="1:7" s="1" customFormat="1" x14ac:dyDescent="0.25">
      <c r="A76" s="63">
        <v>1</v>
      </c>
      <c r="B76" s="90">
        <v>2</v>
      </c>
      <c r="C76" s="41">
        <v>3</v>
      </c>
      <c r="D76" s="41">
        <v>4</v>
      </c>
      <c r="E76" s="42">
        <v>5</v>
      </c>
      <c r="F76" s="20"/>
      <c r="G76" s="2"/>
    </row>
    <row r="77" spans="1:7" ht="52.5" customHeight="1" x14ac:dyDescent="0.25">
      <c r="A77" s="58"/>
      <c r="B77" s="26" t="s">
        <v>22</v>
      </c>
      <c r="C77" s="23">
        <v>47450</v>
      </c>
      <c r="D77" s="23">
        <v>15105.09</v>
      </c>
      <c r="E77" s="24">
        <f t="shared" ref="E77:E106" si="2">D77/C77*100</f>
        <v>31.833698630136986</v>
      </c>
      <c r="F77" s="20"/>
      <c r="G77" s="2"/>
    </row>
    <row r="78" spans="1:7" x14ac:dyDescent="0.25">
      <c r="A78" s="58"/>
      <c r="B78" s="33" t="s">
        <v>53</v>
      </c>
      <c r="C78" s="23">
        <v>140000</v>
      </c>
      <c r="D78" s="23">
        <v>39499</v>
      </c>
      <c r="E78" s="24">
        <f t="shared" si="2"/>
        <v>28.213571428571427</v>
      </c>
      <c r="F78" s="20"/>
      <c r="G78" s="2"/>
    </row>
    <row r="79" spans="1:7" x14ac:dyDescent="0.25">
      <c r="A79" s="58"/>
      <c r="B79" s="33" t="s">
        <v>8</v>
      </c>
      <c r="C79" s="23">
        <v>7100</v>
      </c>
      <c r="D79" s="23">
        <v>1865.47</v>
      </c>
      <c r="E79" s="24">
        <f t="shared" si="2"/>
        <v>26.27422535211268</v>
      </c>
      <c r="F79" s="20"/>
      <c r="G79" s="2"/>
    </row>
    <row r="80" spans="1:7" x14ac:dyDescent="0.25">
      <c r="A80" s="58"/>
      <c r="B80" s="33" t="s">
        <v>26</v>
      </c>
      <c r="C80" s="23">
        <v>201000</v>
      </c>
      <c r="D80" s="23">
        <v>34187.870000000003</v>
      </c>
      <c r="E80" s="24">
        <f t="shared" si="2"/>
        <v>17.008890547263682</v>
      </c>
      <c r="F80" s="20"/>
      <c r="G80" s="2"/>
    </row>
    <row r="81" spans="1:7" ht="38.25" x14ac:dyDescent="0.25">
      <c r="A81" s="58"/>
      <c r="B81" s="26" t="s">
        <v>54</v>
      </c>
      <c r="C81" s="23">
        <v>0</v>
      </c>
      <c r="D81" s="23">
        <v>42.25</v>
      </c>
      <c r="E81" s="24"/>
      <c r="F81" s="20"/>
      <c r="G81" s="2"/>
    </row>
    <row r="82" spans="1:7" ht="51.75" customHeight="1" x14ac:dyDescent="0.25">
      <c r="A82" s="58"/>
      <c r="B82" s="26" t="s">
        <v>13</v>
      </c>
      <c r="C82" s="23">
        <v>234619</v>
      </c>
      <c r="D82" s="23">
        <v>234618.37</v>
      </c>
      <c r="E82" s="24">
        <f t="shared" si="2"/>
        <v>99.999731479547691</v>
      </c>
      <c r="F82" s="20"/>
      <c r="G82" s="2"/>
    </row>
    <row r="83" spans="1:7" ht="38.25" customHeight="1" x14ac:dyDescent="0.25">
      <c r="A83" s="58"/>
      <c r="B83" s="26" t="s">
        <v>74</v>
      </c>
      <c r="C83" s="23">
        <v>127700</v>
      </c>
      <c r="D83" s="23">
        <v>0</v>
      </c>
      <c r="E83" s="24">
        <f t="shared" si="2"/>
        <v>0</v>
      </c>
      <c r="F83" s="20"/>
      <c r="G83" s="2"/>
    </row>
    <row r="84" spans="1:7" x14ac:dyDescent="0.25">
      <c r="A84" s="59">
        <v>851</v>
      </c>
      <c r="B84" s="28" t="s">
        <v>55</v>
      </c>
      <c r="C84" s="29">
        <f>C85</f>
        <v>8000</v>
      </c>
      <c r="D84" s="29">
        <f>D85</f>
        <v>2050</v>
      </c>
      <c r="E84" s="30">
        <f t="shared" si="2"/>
        <v>25.624999999999996</v>
      </c>
      <c r="F84" s="20"/>
      <c r="G84" s="20"/>
    </row>
    <row r="85" spans="1:7" ht="15" customHeight="1" x14ac:dyDescent="0.25">
      <c r="A85" s="58"/>
      <c r="B85" s="26" t="s">
        <v>56</v>
      </c>
      <c r="C85" s="23">
        <v>8000</v>
      </c>
      <c r="D85" s="23">
        <v>2050</v>
      </c>
      <c r="E85" s="24">
        <f t="shared" si="2"/>
        <v>25.624999999999996</v>
      </c>
      <c r="F85" s="20"/>
      <c r="G85" s="2"/>
    </row>
    <row r="86" spans="1:7" x14ac:dyDescent="0.25">
      <c r="A86" s="59">
        <v>852</v>
      </c>
      <c r="B86" s="49" t="s">
        <v>57</v>
      </c>
      <c r="C86" s="29">
        <f>C87+C88+C89+C90+C91+C92+C93+C94</f>
        <v>3508178</v>
      </c>
      <c r="D86" s="29">
        <f>D87+D88+D89+D90+D91+D92+D93+D94</f>
        <v>890134.9</v>
      </c>
      <c r="E86" s="30">
        <f t="shared" si="2"/>
        <v>25.373139561333545</v>
      </c>
      <c r="F86" s="20"/>
      <c r="G86" s="20"/>
    </row>
    <row r="87" spans="1:7" ht="40.5" customHeight="1" x14ac:dyDescent="0.25">
      <c r="A87" s="58"/>
      <c r="B87" s="26" t="s">
        <v>9</v>
      </c>
      <c r="C87" s="23">
        <v>2850400</v>
      </c>
      <c r="D87" s="23">
        <v>713563</v>
      </c>
      <c r="E87" s="24">
        <f t="shared" si="2"/>
        <v>25.033784731967444</v>
      </c>
      <c r="F87" s="20"/>
      <c r="G87" s="2"/>
    </row>
    <row r="88" spans="1:7" ht="27" customHeight="1" x14ac:dyDescent="0.25">
      <c r="A88" s="58"/>
      <c r="B88" s="26" t="s">
        <v>50</v>
      </c>
      <c r="C88" s="23">
        <v>467000</v>
      </c>
      <c r="D88" s="23">
        <v>160899</v>
      </c>
      <c r="E88" s="24">
        <f t="shared" si="2"/>
        <v>34.453747323340473</v>
      </c>
      <c r="F88" s="20"/>
      <c r="G88" s="2"/>
    </row>
    <row r="89" spans="1:7" s="1" customFormat="1" x14ac:dyDescent="0.25">
      <c r="A89" s="58"/>
      <c r="B89" s="26" t="s">
        <v>7</v>
      </c>
      <c r="C89" s="23">
        <v>500</v>
      </c>
      <c r="D89" s="23">
        <v>0</v>
      </c>
      <c r="E89" s="24">
        <f t="shared" si="2"/>
        <v>0</v>
      </c>
      <c r="F89" s="20"/>
      <c r="G89" s="2"/>
    </row>
    <row r="90" spans="1:7" x14ac:dyDescent="0.25">
      <c r="A90" s="58"/>
      <c r="B90" s="33" t="s">
        <v>8</v>
      </c>
      <c r="C90" s="23">
        <v>10500</v>
      </c>
      <c r="D90" s="23">
        <v>2660.49</v>
      </c>
      <c r="E90" s="24">
        <f t="shared" si="2"/>
        <v>25.338000000000001</v>
      </c>
      <c r="F90" s="20"/>
      <c r="G90" s="2"/>
    </row>
    <row r="91" spans="1:7" x14ac:dyDescent="0.25">
      <c r="A91" s="58"/>
      <c r="B91" s="33" t="s">
        <v>26</v>
      </c>
      <c r="C91" s="23">
        <v>20000</v>
      </c>
      <c r="D91" s="23">
        <v>3015.47</v>
      </c>
      <c r="E91" s="24">
        <f t="shared" si="2"/>
        <v>15.077349999999997</v>
      </c>
      <c r="F91" s="20"/>
      <c r="G91" s="2"/>
    </row>
    <row r="92" spans="1:7" x14ac:dyDescent="0.25">
      <c r="A92" s="58"/>
      <c r="B92" s="33" t="s">
        <v>53</v>
      </c>
      <c r="C92" s="23">
        <v>20000</v>
      </c>
      <c r="D92" s="23">
        <v>4665.41</v>
      </c>
      <c r="E92" s="24">
        <f t="shared" si="2"/>
        <v>23.32705</v>
      </c>
      <c r="F92" s="20"/>
      <c r="G92" s="2"/>
    </row>
    <row r="93" spans="1:7" ht="37.5" customHeight="1" x14ac:dyDescent="0.25">
      <c r="A93" s="58"/>
      <c r="B93" s="26" t="s">
        <v>28</v>
      </c>
      <c r="C93" s="23">
        <v>20385</v>
      </c>
      <c r="D93" s="23">
        <v>5331.53</v>
      </c>
      <c r="E93" s="24">
        <f t="shared" si="2"/>
        <v>26.154181996566102</v>
      </c>
      <c r="F93" s="20"/>
      <c r="G93" s="2"/>
    </row>
    <row r="94" spans="1:7" ht="50.25" customHeight="1" x14ac:dyDescent="0.25">
      <c r="A94" s="58"/>
      <c r="B94" s="26" t="s">
        <v>13</v>
      </c>
      <c r="C94" s="23">
        <v>119393</v>
      </c>
      <c r="D94" s="23">
        <v>0</v>
      </c>
      <c r="E94" s="24">
        <f t="shared" si="2"/>
        <v>0</v>
      </c>
      <c r="F94" s="20"/>
      <c r="G94" s="2"/>
    </row>
    <row r="95" spans="1:7" x14ac:dyDescent="0.25">
      <c r="A95" s="59">
        <v>853</v>
      </c>
      <c r="B95" s="49" t="s">
        <v>58</v>
      </c>
      <c r="C95" s="29">
        <f>C96+C97+C98+C99</f>
        <v>16000</v>
      </c>
      <c r="D95" s="29">
        <f>D96+D97+D98+D99</f>
        <v>3133.48</v>
      </c>
      <c r="E95" s="30">
        <f t="shared" si="2"/>
        <v>19.584250000000001</v>
      </c>
      <c r="F95" s="20"/>
      <c r="G95" s="20"/>
    </row>
    <row r="96" spans="1:7" ht="51.75" customHeight="1" x14ac:dyDescent="0.25">
      <c r="A96" s="59"/>
      <c r="B96" s="26" t="s">
        <v>22</v>
      </c>
      <c r="C96" s="23">
        <v>5000</v>
      </c>
      <c r="D96" s="23">
        <v>1200</v>
      </c>
      <c r="E96" s="24">
        <f t="shared" si="2"/>
        <v>24</v>
      </c>
      <c r="F96" s="20"/>
      <c r="G96" s="20"/>
    </row>
    <row r="97" spans="1:7" x14ac:dyDescent="0.25">
      <c r="A97" s="58"/>
      <c r="B97" s="33" t="s">
        <v>53</v>
      </c>
      <c r="C97" s="23">
        <v>10000</v>
      </c>
      <c r="D97" s="23">
        <v>1864.38</v>
      </c>
      <c r="E97" s="24">
        <f t="shared" si="2"/>
        <v>18.643800000000002</v>
      </c>
      <c r="F97" s="20"/>
      <c r="G97" s="2"/>
    </row>
    <row r="98" spans="1:7" x14ac:dyDescent="0.25">
      <c r="A98" s="58"/>
      <c r="B98" s="33" t="s">
        <v>8</v>
      </c>
      <c r="C98" s="23">
        <v>500</v>
      </c>
      <c r="D98" s="23">
        <v>69.099999999999994</v>
      </c>
      <c r="E98" s="24">
        <f t="shared" si="2"/>
        <v>13.819999999999999</v>
      </c>
      <c r="F98" s="20"/>
      <c r="G98" s="2"/>
    </row>
    <row r="99" spans="1:7" x14ac:dyDescent="0.25">
      <c r="A99" s="58"/>
      <c r="B99" s="33" t="s">
        <v>26</v>
      </c>
      <c r="C99" s="23">
        <v>500</v>
      </c>
      <c r="D99" s="23">
        <v>0</v>
      </c>
      <c r="E99" s="24">
        <f t="shared" si="2"/>
        <v>0</v>
      </c>
      <c r="F99" s="20"/>
      <c r="G99" s="2"/>
    </row>
    <row r="100" spans="1:7" x14ac:dyDescent="0.25">
      <c r="A100" s="59">
        <v>900</v>
      </c>
      <c r="B100" s="49" t="s">
        <v>59</v>
      </c>
      <c r="C100" s="29">
        <f>C101+C102+C103+C104+C105+C106+C110</f>
        <v>4260843</v>
      </c>
      <c r="D100" s="29">
        <f>D101+D102+D103+D104+D105+D106+D110</f>
        <v>192096.26</v>
      </c>
      <c r="E100" s="30">
        <f t="shared" si="2"/>
        <v>4.5084097207993823</v>
      </c>
      <c r="F100" s="20"/>
      <c r="G100" s="20"/>
    </row>
    <row r="101" spans="1:7" x14ac:dyDescent="0.25">
      <c r="A101" s="59"/>
      <c r="B101" s="33" t="s">
        <v>60</v>
      </c>
      <c r="C101" s="23">
        <v>5000</v>
      </c>
      <c r="D101" s="23">
        <v>0</v>
      </c>
      <c r="E101" s="24">
        <f t="shared" si="2"/>
        <v>0</v>
      </c>
      <c r="F101" s="20"/>
      <c r="G101" s="2"/>
    </row>
    <row r="102" spans="1:7" x14ac:dyDescent="0.25">
      <c r="A102" s="64"/>
      <c r="B102" s="61" t="s">
        <v>7</v>
      </c>
      <c r="C102" s="22">
        <v>60000</v>
      </c>
      <c r="D102" s="22">
        <v>43057.4</v>
      </c>
      <c r="E102" s="47">
        <f t="shared" si="2"/>
        <v>71.762333333333345</v>
      </c>
      <c r="F102" s="20"/>
      <c r="G102" s="2"/>
    </row>
    <row r="103" spans="1:7" x14ac:dyDescent="0.25">
      <c r="A103" s="59"/>
      <c r="B103" s="33" t="s">
        <v>53</v>
      </c>
      <c r="C103" s="23">
        <v>130000</v>
      </c>
      <c r="D103" s="23">
        <v>121912.78</v>
      </c>
      <c r="E103" s="24">
        <f t="shared" si="2"/>
        <v>93.779061538461534</v>
      </c>
      <c r="F103" s="20"/>
      <c r="G103" s="2"/>
    </row>
    <row r="104" spans="1:7" x14ac:dyDescent="0.25">
      <c r="A104" s="59"/>
      <c r="B104" s="33" t="s">
        <v>8</v>
      </c>
      <c r="C104" s="23">
        <v>2000</v>
      </c>
      <c r="D104" s="23">
        <v>2075.17</v>
      </c>
      <c r="E104" s="24">
        <f t="shared" si="2"/>
        <v>103.7585</v>
      </c>
      <c r="F104" s="20"/>
      <c r="G104" s="2"/>
    </row>
    <row r="105" spans="1:7" x14ac:dyDescent="0.25">
      <c r="A105" s="64"/>
      <c r="B105" s="61" t="s">
        <v>26</v>
      </c>
      <c r="C105" s="22">
        <v>0</v>
      </c>
      <c r="D105" s="22">
        <v>14410.91</v>
      </c>
      <c r="E105" s="47"/>
      <c r="F105" s="20"/>
      <c r="G105" s="2"/>
    </row>
    <row r="106" spans="1:7" ht="51" customHeight="1" thickBot="1" x14ac:dyDescent="0.3">
      <c r="A106" s="62"/>
      <c r="B106" s="70" t="s">
        <v>61</v>
      </c>
      <c r="C106" s="36">
        <v>4063843</v>
      </c>
      <c r="D106" s="36">
        <v>0</v>
      </c>
      <c r="E106" s="37">
        <f t="shared" si="2"/>
        <v>0</v>
      </c>
      <c r="F106" s="20"/>
      <c r="G106" s="2"/>
    </row>
    <row r="107" spans="1:7" s="1" customFormat="1" ht="27" customHeight="1" x14ac:dyDescent="0.25">
      <c r="A107" s="50"/>
      <c r="B107" s="71"/>
      <c r="C107" s="38"/>
      <c r="D107" s="38"/>
      <c r="E107" s="38"/>
      <c r="F107" s="20"/>
      <c r="G107" s="2"/>
    </row>
    <row r="108" spans="1:7" s="1" customFormat="1" ht="17.25" customHeight="1" thickBot="1" x14ac:dyDescent="0.3">
      <c r="A108" s="51"/>
      <c r="B108" s="72"/>
      <c r="C108" s="39"/>
      <c r="D108" s="39"/>
      <c r="E108" s="39"/>
      <c r="F108" s="20"/>
      <c r="G108" s="2"/>
    </row>
    <row r="109" spans="1:7" s="1" customFormat="1" ht="13.5" customHeight="1" x14ac:dyDescent="0.25">
      <c r="A109" s="63">
        <v>1</v>
      </c>
      <c r="B109" s="40">
        <v>2</v>
      </c>
      <c r="C109" s="41">
        <v>3</v>
      </c>
      <c r="D109" s="41">
        <v>4</v>
      </c>
      <c r="E109" s="42">
        <v>5</v>
      </c>
      <c r="F109" s="20"/>
      <c r="G109" s="2"/>
    </row>
    <row r="110" spans="1:7" ht="39.75" customHeight="1" x14ac:dyDescent="0.25">
      <c r="A110" s="58"/>
      <c r="B110" s="26" t="s">
        <v>10</v>
      </c>
      <c r="C110" s="23">
        <v>0</v>
      </c>
      <c r="D110" s="23">
        <v>10640</v>
      </c>
      <c r="E110" s="24"/>
      <c r="F110" s="20"/>
      <c r="G110" s="2"/>
    </row>
    <row r="111" spans="1:7" x14ac:dyDescent="0.25">
      <c r="A111" s="48">
        <v>926</v>
      </c>
      <c r="B111" s="49" t="s">
        <v>62</v>
      </c>
      <c r="C111" s="29">
        <f>C112+C113+C114+C115+C116+C117+C118</f>
        <v>2918427</v>
      </c>
      <c r="D111" s="29">
        <f>D112+D113+D114+D115+D116+D117+D118</f>
        <v>370179.67</v>
      </c>
      <c r="E111" s="30">
        <f t="shared" ref="E110:E119" si="3">D111/C111*100</f>
        <v>12.6842189302662</v>
      </c>
      <c r="F111" s="20"/>
      <c r="G111" s="20"/>
    </row>
    <row r="112" spans="1:7" ht="51" customHeight="1" x14ac:dyDescent="0.25">
      <c r="A112" s="43"/>
      <c r="B112" s="26" t="s">
        <v>63</v>
      </c>
      <c r="C112" s="23">
        <v>295207</v>
      </c>
      <c r="D112" s="23">
        <v>0</v>
      </c>
      <c r="E112" s="24">
        <f t="shared" si="3"/>
        <v>0</v>
      </c>
      <c r="F112" s="20"/>
      <c r="G112" s="2"/>
    </row>
    <row r="113" spans="1:7" x14ac:dyDescent="0.25">
      <c r="A113" s="43"/>
      <c r="B113" s="33" t="s">
        <v>7</v>
      </c>
      <c r="C113" s="23">
        <v>13303</v>
      </c>
      <c r="D113" s="23">
        <v>13552.2</v>
      </c>
      <c r="E113" s="24">
        <f t="shared" si="3"/>
        <v>101.87326167029993</v>
      </c>
      <c r="F113" s="20"/>
      <c r="G113" s="2"/>
    </row>
    <row r="114" spans="1:7" ht="51" customHeight="1" x14ac:dyDescent="0.25">
      <c r="A114" s="43"/>
      <c r="B114" s="26" t="s">
        <v>22</v>
      </c>
      <c r="C114" s="23">
        <v>86000</v>
      </c>
      <c r="D114" s="23">
        <v>36287.11</v>
      </c>
      <c r="E114" s="24">
        <f t="shared" si="3"/>
        <v>42.194313953488368</v>
      </c>
      <c r="F114" s="20"/>
      <c r="G114" s="2"/>
    </row>
    <row r="115" spans="1:7" x14ac:dyDescent="0.25">
      <c r="A115" s="43"/>
      <c r="B115" s="26" t="s">
        <v>53</v>
      </c>
      <c r="C115" s="23">
        <v>2414697</v>
      </c>
      <c r="D115" s="23">
        <v>279189.93</v>
      </c>
      <c r="E115" s="24">
        <f t="shared" si="3"/>
        <v>11.562110277190058</v>
      </c>
      <c r="F115" s="20"/>
      <c r="G115" s="2"/>
    </row>
    <row r="116" spans="1:7" x14ac:dyDescent="0.25">
      <c r="A116" s="43"/>
      <c r="B116" s="33" t="s">
        <v>8</v>
      </c>
      <c r="C116" s="23">
        <v>2700</v>
      </c>
      <c r="D116" s="23">
        <v>1527.43</v>
      </c>
      <c r="E116" s="24">
        <f t="shared" si="3"/>
        <v>56.571481481481491</v>
      </c>
      <c r="F116" s="20"/>
      <c r="G116" s="2"/>
    </row>
    <row r="117" spans="1:7" x14ac:dyDescent="0.25">
      <c r="A117" s="43"/>
      <c r="B117" s="33" t="s">
        <v>26</v>
      </c>
      <c r="C117" s="23">
        <v>60000</v>
      </c>
      <c r="D117" s="23">
        <v>39623</v>
      </c>
      <c r="E117" s="24">
        <f t="shared" si="3"/>
        <v>66.038333333333327</v>
      </c>
      <c r="F117" s="20"/>
      <c r="G117" s="2"/>
    </row>
    <row r="118" spans="1:7" ht="53.25" customHeight="1" x14ac:dyDescent="0.25">
      <c r="A118" s="58"/>
      <c r="B118" s="26" t="s">
        <v>13</v>
      </c>
      <c r="C118" s="23">
        <v>46520</v>
      </c>
      <c r="D118" s="23">
        <v>0</v>
      </c>
      <c r="E118" s="47">
        <f t="shared" si="3"/>
        <v>0</v>
      </c>
      <c r="F118" s="20"/>
      <c r="G118" s="2"/>
    </row>
    <row r="119" spans="1:7" ht="15.75" thickBot="1" x14ac:dyDescent="0.3">
      <c r="A119" s="91" t="s">
        <v>64</v>
      </c>
      <c r="B119" s="92"/>
      <c r="C119" s="67">
        <f>C111+C100+C95+C86+C84+C71+C66+C48+C45+C43+C38+C32+C26+C24+C19+C16+C14+C11</f>
        <v>49624318</v>
      </c>
      <c r="D119" s="67">
        <f>D111+D100+D95+D86+D84+D71+D66+D48+D45+D43+D38+D32+D26+D24+D19+D16+D14+D11</f>
        <v>12990312.76</v>
      </c>
      <c r="E119" s="68">
        <f t="shared" si="3"/>
        <v>26.177312421704212</v>
      </c>
      <c r="F119" s="20"/>
      <c r="G119" s="2"/>
    </row>
    <row r="120" spans="1:7" x14ac:dyDescent="0.25">
      <c r="A120" s="2"/>
      <c r="B120" s="65"/>
      <c r="C120" s="20"/>
      <c r="D120" s="20"/>
      <c r="E120" s="20"/>
      <c r="F120" s="20"/>
      <c r="G120" s="2"/>
    </row>
    <row r="121" spans="1:7" x14ac:dyDescent="0.25">
      <c r="A121" s="66" t="s">
        <v>65</v>
      </c>
      <c r="B121" s="65"/>
      <c r="C121" s="20"/>
      <c r="D121" s="20"/>
      <c r="E121" s="20"/>
      <c r="F121" s="20"/>
      <c r="G121" s="2"/>
    </row>
    <row r="122" spans="1:7" x14ac:dyDescent="0.25">
      <c r="A122" s="2"/>
      <c r="B122" s="65"/>
      <c r="C122" s="20"/>
      <c r="D122" s="20"/>
      <c r="E122" s="20"/>
      <c r="F122" s="20"/>
      <c r="G122" s="2"/>
    </row>
    <row r="123" spans="1:7" x14ac:dyDescent="0.25">
      <c r="A123" s="2"/>
      <c r="B123" s="65"/>
      <c r="C123" s="20"/>
      <c r="D123" s="20"/>
      <c r="E123" s="20"/>
      <c r="F123" s="20"/>
      <c r="G123" s="2"/>
    </row>
    <row r="124" spans="1:7" x14ac:dyDescent="0.25">
      <c r="A124" s="1"/>
      <c r="B124" s="65"/>
      <c r="C124" s="20"/>
      <c r="D124" s="20"/>
      <c r="E124" s="20"/>
      <c r="F124" s="20"/>
      <c r="G124" s="1"/>
    </row>
    <row r="125" spans="1:7" x14ac:dyDescent="0.25">
      <c r="A125" s="1"/>
      <c r="B125" s="65"/>
      <c r="C125" s="20"/>
      <c r="D125" s="20"/>
      <c r="E125" s="20"/>
      <c r="F125" s="20"/>
      <c r="G125" s="1"/>
    </row>
    <row r="126" spans="1:7" x14ac:dyDescent="0.25">
      <c r="A126" s="1"/>
      <c r="B126" s="65"/>
      <c r="C126" s="20"/>
      <c r="D126" s="20"/>
      <c r="E126" s="20"/>
      <c r="F126" s="20"/>
      <c r="G126" s="1"/>
    </row>
    <row r="127" spans="1:7" x14ac:dyDescent="0.25">
      <c r="A127" s="1"/>
      <c r="B127" s="65"/>
      <c r="C127" s="20"/>
      <c r="D127" s="20"/>
      <c r="E127" s="20"/>
      <c r="F127" s="20"/>
      <c r="G127" s="1"/>
    </row>
    <row r="128" spans="1:7" x14ac:dyDescent="0.25">
      <c r="A128" s="1"/>
      <c r="B128" s="65"/>
      <c r="C128" s="20"/>
      <c r="D128" s="20"/>
      <c r="E128" s="20"/>
      <c r="F128" s="20"/>
      <c r="G128" s="1"/>
    </row>
    <row r="129" spans="1:7" x14ac:dyDescent="0.25">
      <c r="A129" s="1"/>
      <c r="B129" s="65"/>
      <c r="C129" s="20"/>
      <c r="D129" s="20"/>
      <c r="E129" s="20"/>
      <c r="F129" s="20"/>
      <c r="G129" s="1"/>
    </row>
    <row r="130" spans="1:7" x14ac:dyDescent="0.25">
      <c r="A130" s="1"/>
      <c r="B130" s="65"/>
      <c r="C130" s="20"/>
      <c r="D130" s="20"/>
      <c r="E130" s="20"/>
      <c r="F130" s="20"/>
      <c r="G130" s="1"/>
    </row>
    <row r="131" spans="1:7" x14ac:dyDescent="0.25">
      <c r="A131" s="1"/>
      <c r="B131" s="65"/>
      <c r="C131" s="20"/>
      <c r="D131" s="20"/>
      <c r="E131" s="20"/>
      <c r="F131" s="20"/>
      <c r="G131" s="1"/>
    </row>
    <row r="132" spans="1:7" x14ac:dyDescent="0.25">
      <c r="A132" s="1"/>
      <c r="B132" s="65"/>
      <c r="C132" s="20"/>
      <c r="D132" s="20"/>
      <c r="E132" s="20"/>
      <c r="F132" s="20"/>
      <c r="G132" s="1"/>
    </row>
    <row r="133" spans="1:7" x14ac:dyDescent="0.25">
      <c r="A133" s="1"/>
      <c r="B133" s="65"/>
      <c r="C133" s="20"/>
      <c r="D133" s="20"/>
      <c r="E133" s="20"/>
      <c r="F133" s="20"/>
      <c r="G133" s="1"/>
    </row>
    <row r="134" spans="1:7" x14ac:dyDescent="0.25">
      <c r="A134" s="1"/>
      <c r="B134" s="65"/>
      <c r="C134" s="20"/>
      <c r="D134" s="20"/>
      <c r="E134" s="20"/>
      <c r="F134" s="20"/>
      <c r="G134" s="1"/>
    </row>
    <row r="135" spans="1:7" x14ac:dyDescent="0.25">
      <c r="A135" s="1"/>
      <c r="B135" s="65"/>
      <c r="C135" s="20"/>
      <c r="D135" s="20"/>
      <c r="E135" s="20"/>
      <c r="F135" s="20"/>
      <c r="G135" s="1"/>
    </row>
    <row r="136" spans="1:7" x14ac:dyDescent="0.25">
      <c r="A136" s="1"/>
      <c r="B136" s="65"/>
      <c r="C136" s="20"/>
      <c r="D136" s="20"/>
      <c r="E136" s="20"/>
      <c r="F136" s="20"/>
      <c r="G136" s="1"/>
    </row>
    <row r="137" spans="1:7" x14ac:dyDescent="0.25">
      <c r="A137" s="1"/>
      <c r="B137" s="65"/>
      <c r="C137" s="20"/>
      <c r="D137" s="20"/>
      <c r="E137" s="20"/>
      <c r="F137" s="20"/>
      <c r="G137" s="1"/>
    </row>
    <row r="138" spans="1:7" x14ac:dyDescent="0.25">
      <c r="A138" s="1"/>
      <c r="B138" s="65"/>
      <c r="C138" s="20"/>
      <c r="D138" s="20"/>
      <c r="E138" s="20"/>
      <c r="F138" s="20"/>
      <c r="G138" s="1"/>
    </row>
    <row r="139" spans="1:7" x14ac:dyDescent="0.25">
      <c r="B139" s="65"/>
      <c r="C139" s="20"/>
      <c r="D139" s="20"/>
      <c r="E139" s="20"/>
      <c r="F139" s="20"/>
    </row>
    <row r="140" spans="1:7" x14ac:dyDescent="0.25">
      <c r="B140" s="65"/>
      <c r="C140" s="20"/>
      <c r="D140" s="20"/>
      <c r="E140" s="20"/>
      <c r="F140" s="20"/>
    </row>
    <row r="141" spans="1:7" x14ac:dyDescent="0.25">
      <c r="B141" s="65"/>
      <c r="C141" s="20"/>
      <c r="D141" s="20"/>
      <c r="E141" s="20"/>
      <c r="F141" s="20"/>
    </row>
    <row r="142" spans="1:7" x14ac:dyDescent="0.25">
      <c r="B142" s="65"/>
      <c r="C142" s="20"/>
      <c r="D142" s="20"/>
      <c r="E142" s="20"/>
      <c r="F142" s="20"/>
    </row>
    <row r="143" spans="1:7" x14ac:dyDescent="0.25">
      <c r="B143" s="65"/>
      <c r="C143" s="20"/>
      <c r="D143" s="20"/>
      <c r="E143" s="20"/>
      <c r="F143" s="20"/>
    </row>
    <row r="144" spans="1:7" x14ac:dyDescent="0.25">
      <c r="B144" s="65"/>
      <c r="C144" s="20"/>
      <c r="D144" s="20"/>
      <c r="E144" s="20"/>
      <c r="F144" s="20"/>
    </row>
    <row r="145" spans="2:6" x14ac:dyDescent="0.25">
      <c r="B145" s="65"/>
      <c r="C145" s="20"/>
      <c r="D145" s="20"/>
      <c r="E145" s="20"/>
      <c r="F145" s="20"/>
    </row>
    <row r="146" spans="2:6" x14ac:dyDescent="0.25">
      <c r="B146" s="65"/>
      <c r="C146" s="20"/>
      <c r="D146" s="20"/>
      <c r="E146" s="20"/>
      <c r="F146" s="20"/>
    </row>
    <row r="147" spans="2:6" x14ac:dyDescent="0.25">
      <c r="B147" s="2"/>
      <c r="C147" s="20"/>
      <c r="D147" s="20"/>
      <c r="E147" s="20"/>
      <c r="F147" s="20"/>
    </row>
    <row r="148" spans="2:6" x14ac:dyDescent="0.25">
      <c r="B148" s="2"/>
      <c r="C148" s="20"/>
      <c r="D148" s="20"/>
      <c r="E148" s="20"/>
      <c r="F148" s="20"/>
    </row>
    <row r="149" spans="2:6" x14ac:dyDescent="0.25">
      <c r="B149" s="2"/>
      <c r="C149" s="20"/>
      <c r="D149" s="20"/>
      <c r="E149" s="20"/>
      <c r="F149" s="20"/>
    </row>
    <row r="150" spans="2:6" x14ac:dyDescent="0.25">
      <c r="B150" s="1"/>
      <c r="C150" s="20"/>
      <c r="D150" s="20"/>
      <c r="E150" s="20"/>
      <c r="F150" s="20"/>
    </row>
    <row r="151" spans="2:6" x14ac:dyDescent="0.25">
      <c r="B151" s="1"/>
      <c r="C151" s="20"/>
      <c r="D151" s="20"/>
      <c r="E151" s="20"/>
      <c r="F151" s="20"/>
    </row>
    <row r="152" spans="2:6" x14ac:dyDescent="0.25">
      <c r="B152" s="1"/>
      <c r="C152" s="20"/>
      <c r="D152" s="20"/>
      <c r="E152" s="20"/>
      <c r="F152" s="20"/>
    </row>
    <row r="153" spans="2:6" x14ac:dyDescent="0.25">
      <c r="B153" s="1"/>
      <c r="C153" s="20"/>
      <c r="D153" s="20"/>
      <c r="E153" s="20"/>
      <c r="F153" s="20"/>
    </row>
    <row r="154" spans="2:6" x14ac:dyDescent="0.25">
      <c r="B154" s="1"/>
      <c r="C154" s="20"/>
      <c r="D154" s="20"/>
      <c r="E154" s="20"/>
      <c r="F154" s="20"/>
    </row>
    <row r="155" spans="2:6" x14ac:dyDescent="0.25">
      <c r="B155" s="1"/>
      <c r="C155" s="20"/>
      <c r="D155" s="20"/>
      <c r="E155" s="20"/>
      <c r="F155" s="20"/>
    </row>
    <row r="156" spans="2:6" x14ac:dyDescent="0.25">
      <c r="B156" s="1"/>
      <c r="C156" s="20"/>
      <c r="D156" s="20"/>
      <c r="E156" s="20"/>
      <c r="F156" s="20"/>
    </row>
    <row r="157" spans="2:6" x14ac:dyDescent="0.25">
      <c r="B157" s="1"/>
      <c r="C157" s="20"/>
      <c r="D157" s="20"/>
      <c r="E157" s="20"/>
      <c r="F157" s="20"/>
    </row>
    <row r="158" spans="2:6" x14ac:dyDescent="0.25">
      <c r="B158" s="1"/>
      <c r="C158" s="20"/>
      <c r="D158" s="20"/>
      <c r="E158" s="20"/>
      <c r="F158" s="20"/>
    </row>
    <row r="159" spans="2:6" x14ac:dyDescent="0.25">
      <c r="B159" s="1"/>
      <c r="C159" s="20"/>
      <c r="D159" s="20"/>
      <c r="E159" s="20"/>
      <c r="F159" s="20"/>
    </row>
    <row r="160" spans="2:6" x14ac:dyDescent="0.25">
      <c r="B160" s="1"/>
      <c r="C160" s="20"/>
      <c r="D160" s="20"/>
      <c r="E160" s="20"/>
      <c r="F160" s="20"/>
    </row>
    <row r="161" spans="2:6" x14ac:dyDescent="0.25">
      <c r="B161" s="1"/>
      <c r="C161" s="20"/>
      <c r="D161" s="20"/>
      <c r="E161" s="20"/>
      <c r="F161" s="20"/>
    </row>
    <row r="162" spans="2:6" x14ac:dyDescent="0.25">
      <c r="B162" s="1"/>
      <c r="C162" s="20"/>
      <c r="D162" s="20"/>
      <c r="E162" s="20"/>
      <c r="F162" s="20"/>
    </row>
    <row r="163" spans="2:6" x14ac:dyDescent="0.25">
      <c r="B163" s="1"/>
      <c r="C163" s="20"/>
      <c r="D163" s="20"/>
      <c r="E163" s="20"/>
      <c r="F163" s="20"/>
    </row>
    <row r="164" spans="2:6" x14ac:dyDescent="0.25">
      <c r="B164" s="1"/>
      <c r="C164" s="20"/>
      <c r="D164" s="20"/>
      <c r="E164" s="20"/>
      <c r="F164" s="20"/>
    </row>
    <row r="165" spans="2:6" x14ac:dyDescent="0.25">
      <c r="B165" s="1"/>
      <c r="C165" s="20"/>
      <c r="D165" s="20"/>
      <c r="E165" s="20"/>
      <c r="F165" s="20"/>
    </row>
    <row r="166" spans="2:6" x14ac:dyDescent="0.25">
      <c r="B166" s="1"/>
      <c r="C166" s="20"/>
      <c r="D166" s="20"/>
      <c r="E166" s="20"/>
      <c r="F166" s="20"/>
    </row>
    <row r="167" spans="2:6" x14ac:dyDescent="0.25">
      <c r="B167" s="1"/>
      <c r="C167" s="20"/>
      <c r="D167" s="20"/>
      <c r="E167" s="20"/>
      <c r="F167" s="20"/>
    </row>
    <row r="168" spans="2:6" x14ac:dyDescent="0.25">
      <c r="B168" s="1"/>
      <c r="C168" s="20"/>
      <c r="D168" s="20"/>
      <c r="E168" s="20"/>
      <c r="F168" s="20"/>
    </row>
    <row r="169" spans="2:6" x14ac:dyDescent="0.25">
      <c r="B169" s="1"/>
      <c r="C169" s="20"/>
      <c r="D169" s="20"/>
      <c r="E169" s="20"/>
      <c r="F169" s="20"/>
    </row>
    <row r="170" spans="2:6" x14ac:dyDescent="0.25">
      <c r="B170" s="1"/>
      <c r="C170" s="20"/>
      <c r="D170" s="20"/>
      <c r="E170" s="20"/>
      <c r="F170" s="20"/>
    </row>
    <row r="171" spans="2:6" x14ac:dyDescent="0.25">
      <c r="C171" s="20"/>
      <c r="D171" s="20"/>
      <c r="E171" s="20"/>
      <c r="F171" s="20"/>
    </row>
    <row r="172" spans="2:6" x14ac:dyDescent="0.25">
      <c r="C172" s="20"/>
      <c r="D172" s="20"/>
      <c r="E172" s="20"/>
      <c r="F172" s="20"/>
    </row>
    <row r="173" spans="2:6" x14ac:dyDescent="0.25">
      <c r="C173" s="20"/>
      <c r="D173" s="20"/>
      <c r="E173" s="20"/>
      <c r="F173" s="20"/>
    </row>
    <row r="174" spans="2:6" x14ac:dyDescent="0.25">
      <c r="C174" s="20"/>
      <c r="D174" s="20"/>
      <c r="E174" s="20"/>
      <c r="F174" s="20"/>
    </row>
    <row r="175" spans="2:6" x14ac:dyDescent="0.25">
      <c r="C175" s="20"/>
      <c r="D175" s="20"/>
      <c r="E175" s="20"/>
      <c r="F175" s="20"/>
    </row>
    <row r="176" spans="2:6" x14ac:dyDescent="0.25">
      <c r="C176" s="20"/>
      <c r="D176" s="20"/>
      <c r="E176" s="20"/>
      <c r="F176" s="20"/>
    </row>
    <row r="177" spans="3:6" x14ac:dyDescent="0.25">
      <c r="C177" s="20"/>
      <c r="D177" s="20"/>
      <c r="E177" s="20"/>
      <c r="F177" s="20"/>
    </row>
    <row r="178" spans="3:6" x14ac:dyDescent="0.25">
      <c r="C178" s="20"/>
      <c r="D178" s="20"/>
      <c r="E178" s="20"/>
      <c r="F178" s="20"/>
    </row>
    <row r="179" spans="3:6" x14ac:dyDescent="0.25">
      <c r="C179" s="20"/>
      <c r="D179" s="20"/>
      <c r="E179" s="20"/>
      <c r="F179" s="20"/>
    </row>
    <row r="180" spans="3:6" x14ac:dyDescent="0.25">
      <c r="C180" s="20"/>
      <c r="D180" s="20"/>
      <c r="E180" s="20"/>
      <c r="F180" s="20"/>
    </row>
    <row r="181" spans="3:6" x14ac:dyDescent="0.25">
      <c r="C181" s="20"/>
      <c r="D181" s="20"/>
      <c r="E181" s="20"/>
      <c r="F181" s="20"/>
    </row>
    <row r="182" spans="3:6" x14ac:dyDescent="0.25">
      <c r="C182" s="20"/>
      <c r="D182" s="20"/>
      <c r="E182" s="20"/>
      <c r="F182" s="20"/>
    </row>
    <row r="183" spans="3:6" x14ac:dyDescent="0.25">
      <c r="C183" s="20"/>
      <c r="D183" s="20"/>
      <c r="E183" s="20"/>
      <c r="F183" s="20"/>
    </row>
    <row r="184" spans="3:6" x14ac:dyDescent="0.25">
      <c r="C184" s="20"/>
      <c r="D184" s="20"/>
      <c r="E184" s="20"/>
      <c r="F184" s="20"/>
    </row>
    <row r="185" spans="3:6" x14ac:dyDescent="0.25">
      <c r="C185" s="20"/>
      <c r="D185" s="20"/>
      <c r="E185" s="20"/>
      <c r="F185" s="20"/>
    </row>
    <row r="186" spans="3:6" x14ac:dyDescent="0.25">
      <c r="C186" s="20"/>
      <c r="D186" s="20"/>
      <c r="E186" s="20"/>
      <c r="F186" s="20"/>
    </row>
    <row r="187" spans="3:6" x14ac:dyDescent="0.25">
      <c r="C187" s="20"/>
      <c r="D187" s="20"/>
      <c r="E187" s="20"/>
      <c r="F187" s="20"/>
    </row>
    <row r="188" spans="3:6" x14ac:dyDescent="0.25">
      <c r="C188" s="20"/>
      <c r="D188" s="20"/>
      <c r="E188" s="20"/>
      <c r="F188" s="20"/>
    </row>
    <row r="189" spans="3:6" x14ac:dyDescent="0.25">
      <c r="C189" s="20"/>
      <c r="D189" s="20"/>
      <c r="E189" s="20"/>
      <c r="F189" s="20"/>
    </row>
    <row r="190" spans="3:6" x14ac:dyDescent="0.25">
      <c r="C190" s="20"/>
      <c r="D190" s="20"/>
      <c r="E190" s="20"/>
      <c r="F190" s="20"/>
    </row>
    <row r="191" spans="3:6" x14ac:dyDescent="0.25">
      <c r="C191" s="20"/>
      <c r="D191" s="20"/>
      <c r="E191" s="20"/>
      <c r="F191" s="20"/>
    </row>
    <row r="192" spans="3:6" x14ac:dyDescent="0.25">
      <c r="C192" s="20"/>
      <c r="D192" s="20"/>
      <c r="E192" s="20"/>
      <c r="F192" s="20"/>
    </row>
    <row r="193" spans="3:6" x14ac:dyDescent="0.25">
      <c r="C193" s="20"/>
      <c r="D193" s="20"/>
      <c r="E193" s="20"/>
      <c r="F193" s="20"/>
    </row>
    <row r="194" spans="3:6" x14ac:dyDescent="0.25">
      <c r="C194" s="20"/>
      <c r="D194" s="20"/>
      <c r="E194" s="20"/>
      <c r="F194" s="20"/>
    </row>
    <row r="195" spans="3:6" x14ac:dyDescent="0.25">
      <c r="C195" s="20"/>
      <c r="D195" s="20"/>
      <c r="E195" s="20"/>
      <c r="F195" s="20"/>
    </row>
    <row r="196" spans="3:6" x14ac:dyDescent="0.25">
      <c r="C196" s="20"/>
      <c r="D196" s="20"/>
      <c r="E196" s="20"/>
      <c r="F196" s="20"/>
    </row>
    <row r="197" spans="3:6" x14ac:dyDescent="0.25">
      <c r="C197" s="20"/>
      <c r="D197" s="20"/>
      <c r="E197" s="20"/>
      <c r="F197" s="20"/>
    </row>
    <row r="198" spans="3:6" x14ac:dyDescent="0.25">
      <c r="C198" s="20"/>
      <c r="D198" s="20"/>
      <c r="E198" s="20"/>
      <c r="F198" s="20"/>
    </row>
    <row r="199" spans="3:6" x14ac:dyDescent="0.25">
      <c r="C199" s="20"/>
      <c r="D199" s="20"/>
      <c r="E199" s="20"/>
      <c r="F199" s="20"/>
    </row>
    <row r="200" spans="3:6" x14ac:dyDescent="0.25">
      <c r="C200" s="20"/>
      <c r="D200" s="20"/>
      <c r="E200" s="20"/>
      <c r="F200" s="20"/>
    </row>
    <row r="201" spans="3:6" x14ac:dyDescent="0.25">
      <c r="C201" s="20"/>
      <c r="D201" s="20"/>
      <c r="E201" s="20"/>
      <c r="F201" s="20"/>
    </row>
    <row r="202" spans="3:6" x14ac:dyDescent="0.25">
      <c r="C202" s="20"/>
      <c r="D202" s="20"/>
      <c r="E202" s="20"/>
      <c r="F202" s="20"/>
    </row>
    <row r="203" spans="3:6" x14ac:dyDescent="0.25">
      <c r="C203" s="20"/>
      <c r="D203" s="20"/>
      <c r="E203" s="20"/>
      <c r="F203" s="20"/>
    </row>
    <row r="204" spans="3:6" x14ac:dyDescent="0.25">
      <c r="C204" s="20"/>
      <c r="D204" s="20"/>
      <c r="E204" s="20"/>
      <c r="F204" s="20"/>
    </row>
    <row r="205" spans="3:6" x14ac:dyDescent="0.25">
      <c r="C205" s="20"/>
      <c r="D205" s="20"/>
      <c r="E205" s="20"/>
      <c r="F205" s="20"/>
    </row>
    <row r="206" spans="3:6" x14ac:dyDescent="0.25">
      <c r="C206" s="20"/>
      <c r="D206" s="20"/>
      <c r="E206" s="20"/>
      <c r="F206" s="20"/>
    </row>
    <row r="207" spans="3:6" x14ac:dyDescent="0.25">
      <c r="C207" s="20"/>
      <c r="D207" s="20"/>
      <c r="E207" s="20"/>
      <c r="F207" s="20"/>
    </row>
    <row r="208" spans="3:6" x14ac:dyDescent="0.25">
      <c r="C208" s="20"/>
      <c r="D208" s="20"/>
      <c r="E208" s="20"/>
      <c r="F208" s="20"/>
    </row>
    <row r="209" spans="3:6" x14ac:dyDescent="0.25">
      <c r="C209" s="20"/>
      <c r="D209" s="20"/>
      <c r="E209" s="20"/>
      <c r="F209" s="20"/>
    </row>
    <row r="210" spans="3:6" x14ac:dyDescent="0.25">
      <c r="C210" s="20"/>
      <c r="D210" s="20"/>
      <c r="E210" s="20"/>
      <c r="F210" s="20"/>
    </row>
    <row r="211" spans="3:6" x14ac:dyDescent="0.25">
      <c r="C211" s="20"/>
      <c r="D211" s="20"/>
      <c r="E211" s="20"/>
      <c r="F211" s="20"/>
    </row>
    <row r="212" spans="3:6" x14ac:dyDescent="0.25">
      <c r="C212" s="20"/>
      <c r="D212" s="20"/>
      <c r="E212" s="20"/>
      <c r="F212" s="20"/>
    </row>
    <row r="213" spans="3:6" x14ac:dyDescent="0.25">
      <c r="C213" s="20"/>
      <c r="D213" s="20"/>
      <c r="E213" s="20"/>
      <c r="F213" s="20"/>
    </row>
    <row r="214" spans="3:6" x14ac:dyDescent="0.25">
      <c r="C214" s="20"/>
      <c r="D214" s="20"/>
      <c r="E214" s="20"/>
      <c r="F214" s="20"/>
    </row>
    <row r="215" spans="3:6" x14ac:dyDescent="0.25">
      <c r="C215" s="20"/>
      <c r="D215" s="20"/>
      <c r="E215" s="20"/>
      <c r="F215" s="20"/>
    </row>
    <row r="216" spans="3:6" x14ac:dyDescent="0.25">
      <c r="C216" s="20"/>
      <c r="D216" s="20"/>
      <c r="E216" s="20"/>
      <c r="F216" s="20"/>
    </row>
    <row r="217" spans="3:6" x14ac:dyDescent="0.25">
      <c r="C217" s="20"/>
      <c r="D217" s="20"/>
      <c r="E217" s="20"/>
      <c r="F217" s="20"/>
    </row>
    <row r="218" spans="3:6" x14ac:dyDescent="0.25">
      <c r="C218" s="20"/>
      <c r="D218" s="20"/>
      <c r="E218" s="20"/>
      <c r="F218" s="20"/>
    </row>
    <row r="219" spans="3:6" x14ac:dyDescent="0.25">
      <c r="C219" s="20"/>
      <c r="D219" s="20"/>
      <c r="E219" s="20"/>
      <c r="F219" s="20"/>
    </row>
    <row r="220" spans="3:6" x14ac:dyDescent="0.25">
      <c r="C220" s="20"/>
      <c r="D220" s="20"/>
      <c r="E220" s="20"/>
      <c r="F220" s="20"/>
    </row>
    <row r="221" spans="3:6" x14ac:dyDescent="0.25">
      <c r="C221" s="20"/>
      <c r="D221" s="20"/>
      <c r="E221" s="20"/>
      <c r="F221" s="20"/>
    </row>
    <row r="222" spans="3:6" x14ac:dyDescent="0.25">
      <c r="C222" s="20"/>
      <c r="D222" s="20"/>
      <c r="E222" s="20"/>
      <c r="F222" s="20"/>
    </row>
    <row r="223" spans="3:6" x14ac:dyDescent="0.25">
      <c r="C223" s="20"/>
      <c r="D223" s="20"/>
      <c r="E223" s="20"/>
      <c r="F223" s="20"/>
    </row>
    <row r="224" spans="3:6" x14ac:dyDescent="0.25">
      <c r="C224" s="20"/>
      <c r="D224" s="20"/>
      <c r="E224" s="20"/>
      <c r="F224" s="20"/>
    </row>
    <row r="225" spans="3:6" x14ac:dyDescent="0.25">
      <c r="C225" s="20"/>
      <c r="D225" s="20"/>
      <c r="E225" s="20"/>
      <c r="F225" s="20"/>
    </row>
    <row r="226" spans="3:6" x14ac:dyDescent="0.25">
      <c r="C226" s="20"/>
      <c r="D226" s="20"/>
      <c r="E226" s="20"/>
      <c r="F226" s="20"/>
    </row>
    <row r="227" spans="3:6" x14ac:dyDescent="0.25">
      <c r="C227" s="20"/>
      <c r="D227" s="20"/>
      <c r="E227" s="20"/>
      <c r="F227" s="20"/>
    </row>
    <row r="228" spans="3:6" x14ac:dyDescent="0.25">
      <c r="C228" s="20"/>
      <c r="D228" s="20"/>
      <c r="E228" s="20"/>
      <c r="F228" s="20"/>
    </row>
    <row r="229" spans="3:6" x14ac:dyDescent="0.25">
      <c r="C229" s="20"/>
      <c r="D229" s="20"/>
      <c r="E229" s="20"/>
      <c r="F229" s="20"/>
    </row>
    <row r="230" spans="3:6" x14ac:dyDescent="0.25">
      <c r="C230" s="20"/>
      <c r="D230" s="20"/>
      <c r="E230" s="20"/>
      <c r="F230" s="20"/>
    </row>
    <row r="231" spans="3:6" x14ac:dyDescent="0.25">
      <c r="C231" s="20"/>
      <c r="D231" s="20"/>
      <c r="E231" s="20"/>
      <c r="F231" s="20"/>
    </row>
    <row r="232" spans="3:6" x14ac:dyDescent="0.25">
      <c r="C232" s="20"/>
      <c r="D232" s="20"/>
      <c r="E232" s="20"/>
      <c r="F232" s="20"/>
    </row>
    <row r="233" spans="3:6" x14ac:dyDescent="0.25">
      <c r="C233" s="20"/>
      <c r="D233" s="20"/>
      <c r="E233" s="20"/>
      <c r="F233" s="20"/>
    </row>
    <row r="234" spans="3:6" x14ac:dyDescent="0.25">
      <c r="C234" s="20"/>
      <c r="D234" s="20"/>
      <c r="E234" s="20"/>
      <c r="F234" s="20"/>
    </row>
  </sheetData>
  <mergeCells count="9">
    <mergeCell ref="A119:B119"/>
    <mergeCell ref="A1:E1"/>
    <mergeCell ref="A2:E2"/>
    <mergeCell ref="A6:A7"/>
    <mergeCell ref="B6:B7"/>
    <mergeCell ref="C6:C9"/>
    <mergeCell ref="D6:D8"/>
    <mergeCell ref="E6:E8"/>
    <mergeCell ref="A3:E3"/>
  </mergeCells>
  <pageMargins left="0.51181102362204722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dochody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cp:lastPrinted>2013-04-30T08:32:35Z</cp:lastPrinted>
  <dcterms:created xsi:type="dcterms:W3CDTF">2013-04-24T10:38:02Z</dcterms:created>
  <dcterms:modified xsi:type="dcterms:W3CDTF">2013-04-30T08:33:50Z</dcterms:modified>
</cp:coreProperties>
</file>