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5"/>
  </bookViews>
  <sheets>
    <sheet name="zal nr 1" sheetId="2" r:id="rId1"/>
    <sheet name="zal nr 2" sheetId="3" r:id="rId2"/>
    <sheet name="zal nr 3" sheetId="4" r:id="rId3"/>
    <sheet name="zal nr 4" sheetId="5" r:id="rId4"/>
    <sheet name="zal nr 5" sheetId="6" r:id="rId5"/>
    <sheet name="zal nr 6" sheetId="7" r:id="rId6"/>
    <sheet name="zal nr 7" sheetId="8" r:id="rId7"/>
    <sheet name="zal nr 8" sheetId="9" r:id="rId8"/>
    <sheet name="zal nr 9" sheetId="10" r:id="rId9"/>
    <sheet name="zal nr 10" sheetId="11" r:id="rId10"/>
    <sheet name="zal nr 11" sheetId="12" r:id="rId11"/>
    <sheet name="zal nr 12" sheetId="13" r:id="rId12"/>
    <sheet name="zal nr 13" sheetId="14" r:id="rId13"/>
    <sheet name="zal nr 14" sheetId="1" r:id="rId14"/>
    <sheet name="zal nr 15" sheetId="15" r:id="rId15"/>
    <sheet name="Arkusz1" sheetId="16" r:id="rId16"/>
  </sheets>
  <calcPr calcId="145621"/>
</workbook>
</file>

<file path=xl/calcChain.xml><?xml version="1.0" encoding="utf-8"?>
<calcChain xmlns="http://schemas.openxmlformats.org/spreadsheetml/2006/main">
  <c r="H12" i="13" l="1"/>
  <c r="F12" i="13"/>
  <c r="D12" i="13"/>
  <c r="C12" i="13"/>
  <c r="E38" i="15" l="1"/>
  <c r="E37" i="15"/>
  <c r="E36" i="15"/>
  <c r="E35" i="15"/>
  <c r="E34" i="15"/>
  <c r="D41" i="15"/>
  <c r="E15" i="15"/>
  <c r="E14" i="15"/>
  <c r="E13" i="15"/>
  <c r="E12" i="15"/>
  <c r="E11" i="15"/>
  <c r="D18" i="15"/>
  <c r="H45" i="14" l="1"/>
  <c r="G44" i="14"/>
  <c r="G48" i="14" s="1"/>
  <c r="G12" i="14"/>
  <c r="F12" i="14" l="1"/>
  <c r="H23" i="14"/>
  <c r="H21" i="14"/>
  <c r="H20" i="14"/>
  <c r="H17" i="14"/>
  <c r="F44" i="14"/>
  <c r="E40" i="15"/>
  <c r="E17" i="15"/>
  <c r="E41" i="15"/>
  <c r="C41" i="15"/>
  <c r="E39" i="15"/>
  <c r="C18" i="15"/>
  <c r="E16" i="15"/>
  <c r="F48" i="14" l="1"/>
  <c r="E18" i="15"/>
  <c r="H37" i="14"/>
  <c r="H30" i="14"/>
  <c r="H25" i="14"/>
  <c r="H22" i="14"/>
  <c r="H19" i="14"/>
  <c r="H18" i="14"/>
  <c r="H16" i="14"/>
  <c r="H13" i="14"/>
  <c r="H12" i="14" l="1"/>
  <c r="H48" i="14"/>
  <c r="H44" i="14"/>
  <c r="F13" i="12"/>
  <c r="F23" i="12" s="1"/>
  <c r="F9" i="12"/>
  <c r="E23" i="12"/>
  <c r="E13" i="12"/>
  <c r="G21" i="12"/>
  <c r="E9" i="12"/>
  <c r="G22" i="12"/>
  <c r="G20" i="12"/>
  <c r="G19" i="12"/>
  <c r="G18" i="12"/>
  <c r="G17" i="12"/>
  <c r="G16" i="12"/>
  <c r="G15" i="12"/>
  <c r="G14" i="12"/>
  <c r="G12" i="12"/>
  <c r="G11" i="12"/>
  <c r="G10" i="12"/>
  <c r="F12" i="11"/>
  <c r="E12" i="11"/>
  <c r="G11" i="11"/>
  <c r="G10" i="11"/>
  <c r="G9" i="11"/>
  <c r="G8" i="10"/>
  <c r="G7" i="10"/>
  <c r="G13" i="9"/>
  <c r="G12" i="9"/>
  <c r="G8" i="9"/>
  <c r="G7" i="9"/>
  <c r="F18" i="8"/>
  <c r="F17" i="8"/>
  <c r="F9" i="8"/>
  <c r="F19" i="7"/>
  <c r="F18" i="7"/>
  <c r="F10" i="7"/>
  <c r="F9" i="7"/>
  <c r="E49" i="6"/>
  <c r="D49" i="6"/>
  <c r="F43" i="6"/>
  <c r="E18" i="6"/>
  <c r="F12" i="6"/>
  <c r="D18" i="6"/>
  <c r="F48" i="6"/>
  <c r="F47" i="6"/>
  <c r="F46" i="6"/>
  <c r="F45" i="6"/>
  <c r="F44" i="6"/>
  <c r="F42" i="6"/>
  <c r="F41" i="6"/>
  <c r="F17" i="6"/>
  <c r="F16" i="6"/>
  <c r="F15" i="6"/>
  <c r="F14" i="6"/>
  <c r="F13" i="6"/>
  <c r="F11" i="6"/>
  <c r="F10" i="6"/>
  <c r="E40" i="5"/>
  <c r="E43" i="5" s="1"/>
  <c r="D40" i="5"/>
  <c r="D43" i="5" s="1"/>
  <c r="E33" i="5"/>
  <c r="D33" i="5"/>
  <c r="E20" i="5"/>
  <c r="D20" i="5"/>
  <c r="E13" i="5"/>
  <c r="D13" i="5"/>
  <c r="E8" i="5"/>
  <c r="D8" i="5"/>
  <c r="F42" i="5"/>
  <c r="F41" i="5"/>
  <c r="F39" i="5"/>
  <c r="F38" i="5"/>
  <c r="F37" i="5"/>
  <c r="F36" i="5"/>
  <c r="F35" i="5"/>
  <c r="F34" i="5"/>
  <c r="F32" i="5"/>
  <c r="F31" i="5"/>
  <c r="F30" i="5"/>
  <c r="F28" i="5"/>
  <c r="F26" i="5"/>
  <c r="F24" i="5"/>
  <c r="F22" i="5"/>
  <c r="F21" i="5"/>
  <c r="F19" i="5"/>
  <c r="F17" i="5"/>
  <c r="F16" i="5"/>
  <c r="F15" i="5"/>
  <c r="F14" i="5"/>
  <c r="F12" i="5"/>
  <c r="F11" i="5"/>
  <c r="F10" i="5"/>
  <c r="F9" i="5"/>
  <c r="E84" i="4"/>
  <c r="D84" i="4"/>
  <c r="F89" i="4"/>
  <c r="E66" i="4"/>
  <c r="D66" i="4"/>
  <c r="E54" i="4"/>
  <c r="D54" i="4"/>
  <c r="E36" i="4"/>
  <c r="D36" i="4"/>
  <c r="E26" i="4"/>
  <c r="D26" i="4"/>
  <c r="E20" i="4"/>
  <c r="D20" i="4"/>
  <c r="E17" i="4"/>
  <c r="D17" i="4"/>
  <c r="E95" i="4"/>
  <c r="D95" i="4"/>
  <c r="E62" i="4"/>
  <c r="D62" i="4"/>
  <c r="F98" i="4"/>
  <c r="F97" i="4"/>
  <c r="F96" i="4"/>
  <c r="F94" i="4"/>
  <c r="F93" i="4"/>
  <c r="E92" i="4"/>
  <c r="D92" i="4"/>
  <c r="F91" i="4"/>
  <c r="F90" i="4"/>
  <c r="F88" i="4"/>
  <c r="F87" i="4"/>
  <c r="F86" i="4"/>
  <c r="F85" i="4"/>
  <c r="F83" i="4"/>
  <c r="F82" i="4"/>
  <c r="E81" i="4"/>
  <c r="D81" i="4"/>
  <c r="F80" i="4"/>
  <c r="F79" i="4"/>
  <c r="F75" i="4"/>
  <c r="F74" i="4"/>
  <c r="F73" i="4"/>
  <c r="F72" i="4"/>
  <c r="F71" i="4"/>
  <c r="F70" i="4"/>
  <c r="F69" i="4"/>
  <c r="F68" i="4"/>
  <c r="F67" i="4"/>
  <c r="F65" i="4"/>
  <c r="F64" i="4"/>
  <c r="F63" i="4"/>
  <c r="F61" i="4"/>
  <c r="F60" i="4"/>
  <c r="F59" i="4"/>
  <c r="F58" i="4"/>
  <c r="F57" i="4"/>
  <c r="F56" i="4"/>
  <c r="F55" i="4"/>
  <c r="F53" i="4"/>
  <c r="F52" i="4"/>
  <c r="F51" i="4"/>
  <c r="E50" i="4"/>
  <c r="D50" i="4"/>
  <c r="F49" i="4"/>
  <c r="F48" i="4"/>
  <c r="E47" i="4"/>
  <c r="D47" i="4"/>
  <c r="F46" i="4"/>
  <c r="F45" i="4"/>
  <c r="F39" i="4"/>
  <c r="F38" i="4"/>
  <c r="F37" i="4"/>
  <c r="F35" i="4"/>
  <c r="F34" i="4"/>
  <c r="E33" i="4"/>
  <c r="D33" i="4"/>
  <c r="F32" i="4"/>
  <c r="F31" i="4"/>
  <c r="F30" i="4"/>
  <c r="F29" i="4"/>
  <c r="F28" i="4"/>
  <c r="F27" i="4"/>
  <c r="F25" i="4"/>
  <c r="F24" i="4"/>
  <c r="E23" i="4"/>
  <c r="D23" i="4"/>
  <c r="F22" i="4"/>
  <c r="F21" i="4"/>
  <c r="F19" i="4"/>
  <c r="F18" i="4"/>
  <c r="F16" i="4"/>
  <c r="F15" i="4"/>
  <c r="F14" i="4"/>
  <c r="F13" i="4"/>
  <c r="F12" i="4"/>
  <c r="F10" i="4"/>
  <c r="F9" i="4"/>
  <c r="E8" i="4"/>
  <c r="D8" i="4"/>
  <c r="E113" i="3"/>
  <c r="D113" i="3"/>
  <c r="F113" i="3"/>
  <c r="F111" i="3"/>
  <c r="G9" i="12" l="1"/>
  <c r="G23" i="12"/>
  <c r="G13" i="12"/>
  <c r="G12" i="11"/>
  <c r="F10" i="8"/>
  <c r="F18" i="6"/>
  <c r="F49" i="6"/>
  <c r="F8" i="5"/>
  <c r="F20" i="5"/>
  <c r="F18" i="5"/>
  <c r="F23" i="5"/>
  <c r="F25" i="5"/>
  <c r="F33" i="5"/>
  <c r="F29" i="5"/>
  <c r="F40" i="5"/>
  <c r="F13" i="5"/>
  <c r="F27" i="5"/>
  <c r="E99" i="4"/>
  <c r="D99" i="4"/>
  <c r="F95" i="4"/>
  <c r="F50" i="4"/>
  <c r="F20" i="4"/>
  <c r="F8" i="4"/>
  <c r="F23" i="4"/>
  <c r="F17" i="4"/>
  <c r="F11" i="4"/>
  <c r="F84" i="4"/>
  <c r="F26" i="4"/>
  <c r="F62" i="4"/>
  <c r="F33" i="4"/>
  <c r="F36" i="4"/>
  <c r="F47" i="4"/>
  <c r="F54" i="4"/>
  <c r="F66" i="4"/>
  <c r="F81" i="4"/>
  <c r="F92" i="4"/>
  <c r="F103" i="3"/>
  <c r="F102" i="3"/>
  <c r="F101" i="3"/>
  <c r="E100" i="3"/>
  <c r="D100" i="3"/>
  <c r="F99" i="3"/>
  <c r="F98" i="3"/>
  <c r="E97" i="3"/>
  <c r="D97" i="3"/>
  <c r="F96" i="3"/>
  <c r="F95" i="3"/>
  <c r="F94" i="3"/>
  <c r="F93" i="3"/>
  <c r="F92" i="3"/>
  <c r="F91" i="3"/>
  <c r="F90" i="3"/>
  <c r="F89" i="3"/>
  <c r="F88" i="3"/>
  <c r="E87" i="3"/>
  <c r="F87" i="3" s="1"/>
  <c r="D87" i="3"/>
  <c r="F86" i="3"/>
  <c r="F85" i="3"/>
  <c r="E84" i="3"/>
  <c r="D84" i="3"/>
  <c r="F83" i="3"/>
  <c r="F82" i="3"/>
  <c r="F78" i="3"/>
  <c r="F77" i="3"/>
  <c r="F76" i="3"/>
  <c r="F75" i="3"/>
  <c r="F74" i="3"/>
  <c r="F73" i="3"/>
  <c r="F72" i="3"/>
  <c r="F71" i="3"/>
  <c r="F70" i="3"/>
  <c r="E69" i="3"/>
  <c r="D69" i="3"/>
  <c r="F69" i="3" s="1"/>
  <c r="F68" i="3"/>
  <c r="F67" i="3"/>
  <c r="F66" i="3"/>
  <c r="E65" i="3"/>
  <c r="D65" i="3"/>
  <c r="F64" i="3"/>
  <c r="F63" i="3"/>
  <c r="F62" i="3"/>
  <c r="F61" i="3"/>
  <c r="F60" i="3"/>
  <c r="F59" i="3"/>
  <c r="F58" i="3"/>
  <c r="E57" i="3"/>
  <c r="D57" i="3"/>
  <c r="F56" i="3"/>
  <c r="F55" i="3"/>
  <c r="F54" i="3"/>
  <c r="E53" i="3"/>
  <c r="D53" i="3"/>
  <c r="F52" i="3"/>
  <c r="F51" i="3"/>
  <c r="E50" i="3"/>
  <c r="D50" i="3"/>
  <c r="F49" i="3"/>
  <c r="F48" i="3"/>
  <c r="F44" i="3"/>
  <c r="F43" i="3"/>
  <c r="F42" i="3"/>
  <c r="E41" i="3"/>
  <c r="F41" i="3" s="1"/>
  <c r="D41" i="3"/>
  <c r="F40" i="3"/>
  <c r="F39" i="3"/>
  <c r="E38" i="3"/>
  <c r="F38" i="3" s="1"/>
  <c r="D38" i="3"/>
  <c r="F37" i="3"/>
  <c r="F36" i="3"/>
  <c r="F35" i="3"/>
  <c r="F34" i="3"/>
  <c r="F33" i="3"/>
  <c r="F32" i="3"/>
  <c r="E31" i="3"/>
  <c r="F31" i="3" s="1"/>
  <c r="D31" i="3"/>
  <c r="F30" i="3"/>
  <c r="F29" i="3"/>
  <c r="E28" i="3"/>
  <c r="F28" i="3" s="1"/>
  <c r="D28" i="3"/>
  <c r="F27" i="3"/>
  <c r="F26" i="3"/>
  <c r="E25" i="3"/>
  <c r="D25" i="3"/>
  <c r="F24" i="3"/>
  <c r="F23" i="3"/>
  <c r="F22" i="3"/>
  <c r="F21" i="3"/>
  <c r="E20" i="3"/>
  <c r="F20" i="3" s="1"/>
  <c r="D20" i="3"/>
  <c r="F19" i="3"/>
  <c r="F18" i="3"/>
  <c r="F17" i="3"/>
  <c r="F16" i="3"/>
  <c r="F15" i="3"/>
  <c r="F14" i="3"/>
  <c r="E13" i="3"/>
  <c r="F13" i="3" s="1"/>
  <c r="D13" i="3"/>
  <c r="F12" i="3"/>
  <c r="F11" i="3"/>
  <c r="E10" i="3"/>
  <c r="F10" i="3" s="1"/>
  <c r="D10" i="3"/>
  <c r="F57" i="3" l="1"/>
  <c r="F43" i="5"/>
  <c r="F99" i="4"/>
  <c r="F65" i="3"/>
  <c r="F84" i="3"/>
  <c r="F97" i="3"/>
  <c r="E104" i="3"/>
  <c r="F104" i="3" s="1"/>
  <c r="F25" i="3"/>
  <c r="F50" i="3"/>
  <c r="F53" i="3"/>
  <c r="D104" i="3"/>
  <c r="F100" i="3"/>
  <c r="E140" i="2"/>
  <c r="E139" i="2"/>
  <c r="E138" i="2"/>
  <c r="D141" i="2"/>
  <c r="E141" i="2" s="1"/>
  <c r="C141" i="2"/>
  <c r="E129" i="2"/>
  <c r="E128" i="2"/>
  <c r="E127" i="2"/>
  <c r="E126" i="2"/>
  <c r="E125" i="2"/>
  <c r="E124" i="2"/>
  <c r="D123" i="2"/>
  <c r="C123" i="2"/>
  <c r="E122" i="2"/>
  <c r="E121" i="2"/>
  <c r="E120" i="2"/>
  <c r="E119" i="2"/>
  <c r="E118" i="2"/>
  <c r="E117" i="2"/>
  <c r="E116" i="2"/>
  <c r="E115" i="2"/>
  <c r="D114" i="2"/>
  <c r="C114" i="2"/>
  <c r="E113" i="2"/>
  <c r="E112" i="2"/>
  <c r="E111" i="2"/>
  <c r="E110" i="2"/>
  <c r="E109" i="2"/>
  <c r="D108" i="2"/>
  <c r="E108" i="2" s="1"/>
  <c r="C108" i="2"/>
  <c r="E107" i="2"/>
  <c r="E106" i="2"/>
  <c r="E105" i="2"/>
  <c r="E103" i="2"/>
  <c r="E102" i="2"/>
  <c r="E101" i="2"/>
  <c r="D100" i="2"/>
  <c r="E100" i="2" s="1"/>
  <c r="C100" i="2"/>
  <c r="E95" i="2"/>
  <c r="D94" i="2"/>
  <c r="C94" i="2"/>
  <c r="E93" i="2"/>
  <c r="E92" i="2"/>
  <c r="E91" i="2"/>
  <c r="E90" i="2"/>
  <c r="E89" i="2"/>
  <c r="E88" i="2"/>
  <c r="E87" i="2"/>
  <c r="E86" i="2"/>
  <c r="E85" i="2"/>
  <c r="D84" i="2"/>
  <c r="E84" i="2" s="1"/>
  <c r="C84" i="2"/>
  <c r="E83" i="2"/>
  <c r="E82" i="2"/>
  <c r="E81" i="2"/>
  <c r="E80" i="2"/>
  <c r="D79" i="2"/>
  <c r="E79" i="2" s="1"/>
  <c r="C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1" i="2"/>
  <c r="E60" i="2"/>
  <c r="E59" i="2"/>
  <c r="E58" i="2"/>
  <c r="E57" i="2"/>
  <c r="D56" i="2"/>
  <c r="C56" i="2"/>
  <c r="E55" i="2"/>
  <c r="E54" i="2"/>
  <c r="E53" i="2"/>
  <c r="E52" i="2"/>
  <c r="E51" i="2"/>
  <c r="E50" i="2"/>
  <c r="E49" i="2"/>
  <c r="E48" i="2"/>
  <c r="E47" i="2"/>
  <c r="E45" i="2"/>
  <c r="D44" i="2"/>
  <c r="C44" i="2"/>
  <c r="E43" i="2"/>
  <c r="E42" i="2"/>
  <c r="E41" i="2"/>
  <c r="D40" i="2"/>
  <c r="C40" i="2"/>
  <c r="E39" i="2"/>
  <c r="E38" i="2"/>
  <c r="E37" i="2"/>
  <c r="E36" i="2"/>
  <c r="E35" i="2"/>
  <c r="E31" i="2"/>
  <c r="D30" i="2"/>
  <c r="E30" i="2" s="1"/>
  <c r="C30" i="2"/>
  <c r="E29" i="2"/>
  <c r="E28" i="2"/>
  <c r="D27" i="2"/>
  <c r="C27" i="2"/>
  <c r="E26" i="2"/>
  <c r="E25" i="2"/>
  <c r="E24" i="2"/>
  <c r="E23" i="2"/>
  <c r="D22" i="2"/>
  <c r="E22" i="2" s="1"/>
  <c r="C22" i="2"/>
  <c r="E21" i="2"/>
  <c r="E20" i="2"/>
  <c r="D19" i="2"/>
  <c r="E19" i="2" s="1"/>
  <c r="C19" i="2"/>
  <c r="E18" i="2"/>
  <c r="E17" i="2"/>
  <c r="D16" i="2"/>
  <c r="E16" i="2" s="1"/>
  <c r="C16" i="2"/>
  <c r="E14" i="2"/>
  <c r="D11" i="2"/>
  <c r="C11" i="2"/>
  <c r="E11" i="2" l="1"/>
  <c r="E27" i="2"/>
  <c r="E44" i="2"/>
  <c r="E56" i="2"/>
  <c r="E94" i="2"/>
  <c r="E114" i="2"/>
  <c r="D130" i="2"/>
  <c r="E40" i="2"/>
  <c r="C130" i="2"/>
  <c r="E123" i="2"/>
  <c r="E130" i="2" l="1"/>
  <c r="H39" i="1" l="1"/>
  <c r="H38" i="1"/>
  <c r="H37" i="1"/>
  <c r="H36" i="1"/>
  <c r="H35" i="1"/>
  <c r="H34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40" i="1"/>
  <c r="H40" i="1" s="1"/>
  <c r="F40" i="1"/>
</calcChain>
</file>

<file path=xl/sharedStrings.xml><?xml version="1.0" encoding="utf-8"?>
<sst xmlns="http://schemas.openxmlformats.org/spreadsheetml/2006/main" count="766" uniqueCount="378">
  <si>
    <t>Lp.</t>
  </si>
  <si>
    <t>Dział</t>
  </si>
  <si>
    <t>Rozdz.</t>
  </si>
  <si>
    <t>Nazwa zadania inwestycyjnego (w tym w ramach funduszu sołeckiego)</t>
  </si>
  <si>
    <t>Łączne koszty finansowe</t>
  </si>
  <si>
    <t>Zakupy inwestycyjne dla projektu "Otwarci na wiedzę - konkurencyjni w pracy"</t>
  </si>
  <si>
    <t>Modernizacja Targowiska przy ulicy Morelowej</t>
  </si>
  <si>
    <t>Budowa chodnika w ulicy Wschodniej</t>
  </si>
  <si>
    <t>Budowa drogi dojazdowej do pól Olszówka-Nowy Dworek</t>
  </si>
  <si>
    <t>Przebudowa ulicy Sienkiewicza, Nowy Rynek w Mszczonowie</t>
  </si>
  <si>
    <t>Zakup wiaty przystankowej we wsi Grabce Towarzystwo</t>
  </si>
  <si>
    <t>Wykreowanie produktu turystycznego "Weekend z Termami Mszczonów"</t>
  </si>
  <si>
    <t>Zakupy nieruchomości</t>
  </si>
  <si>
    <t>Zakup sprzętu komputerowego, kserokopiarki i klimatyzacji serwerowej</t>
  </si>
  <si>
    <t>Budowa placu zabaw przy Szkole Podstawowej w Mszczonowie</t>
  </si>
  <si>
    <t>Budowa placu zabaw przy Zespole Szkół w Osuchowie</t>
  </si>
  <si>
    <t>Zaklup sprzętu i tablicy multimedialnej</t>
  </si>
  <si>
    <t>Zakup komputera na Świetlicę Środowiskową</t>
  </si>
  <si>
    <t>Zakup sprzętu komputerowego</t>
  </si>
  <si>
    <t>Adaptacja pomieszczeń Gminnego Centrum Informacji</t>
  </si>
  <si>
    <t>Zakup kserokopiarki</t>
  </si>
  <si>
    <t>Opracowanie dokumentacji na przejście siecią kanalizacyjną przez tereny PKP oraz opracowanie studium wykonalności i dokumentacji dla zadań związanych z gospodarka ściekową</t>
  </si>
  <si>
    <t>Opracowanie dokumentacji projektowej i studium wykonanlności dla zadania rekultywacja składowiska odpadów</t>
  </si>
  <si>
    <t>Odrestaurowanie skweru przy ulicy Narutowicza</t>
  </si>
  <si>
    <t>Budowa oświetlenia ulicznego: osiedle "Tarczyńska II" ulica Generała Andersa, ulica Spacerowa w m. Sosnowica, Pawłowice</t>
  </si>
  <si>
    <t>Zmiana sposobu zasilania oświetlenia ulicznego</t>
  </si>
  <si>
    <t>Budowa wielofunkcyjnego boiska sportowego ze sztuczną nawierzchnią we wsi Piekary</t>
  </si>
  <si>
    <t>Modernizacja instalacji centralnego orzewania i ciepłej wody użytkowej - hala sportowa</t>
  </si>
  <si>
    <t>Modernizacja opomiarowania instalacji węzła cieplnego - Kompleks Basenów Termalnych</t>
  </si>
  <si>
    <t>Rozbudowa instalacji elektrycznej - Kompleks Basenów Termalnych</t>
  </si>
  <si>
    <t>Zakup klimatyzatora i pompowanego balonu reklamowego Kompleksu Basenów Termalnych</t>
  </si>
  <si>
    <t>Ogółem</t>
  </si>
  <si>
    <t>500</t>
  </si>
  <si>
    <t>50095</t>
  </si>
  <si>
    <t>600</t>
  </si>
  <si>
    <t>60016</t>
  </si>
  <si>
    <t>630</t>
  </si>
  <si>
    <t>63003</t>
  </si>
  <si>
    <t>700</t>
  </si>
  <si>
    <t>70005</t>
  </si>
  <si>
    <t>750</t>
  </si>
  <si>
    <t>75023</t>
  </si>
  <si>
    <t>801</t>
  </si>
  <si>
    <t>80101</t>
  </si>
  <si>
    <t>2</t>
  </si>
  <si>
    <t>3</t>
  </si>
  <si>
    <t>852</t>
  </si>
  <si>
    <t>85219</t>
  </si>
  <si>
    <t>853</t>
  </si>
  <si>
    <t>85395</t>
  </si>
  <si>
    <t>900</t>
  </si>
  <si>
    <t>90001</t>
  </si>
  <si>
    <t>90002</t>
  </si>
  <si>
    <t>90004</t>
  </si>
  <si>
    <t>90015</t>
  </si>
  <si>
    <t>926</t>
  </si>
  <si>
    <t>92601</t>
  </si>
  <si>
    <t>92604</t>
  </si>
  <si>
    <t>Plan na 2011 rok</t>
  </si>
  <si>
    <t>Wykonanie za I półrocze 2011 roku</t>
  </si>
  <si>
    <t>Wykonanie w %</t>
  </si>
  <si>
    <t>DOCHODY</t>
  </si>
  <si>
    <t>Źródło dochodów*</t>
  </si>
  <si>
    <t>Plan dochodów na 2011 rok</t>
  </si>
  <si>
    <t>010</t>
  </si>
  <si>
    <t>Rolnictwo i łowiectwo</t>
  </si>
  <si>
    <t>wpływy z różnych opłat</t>
  </si>
  <si>
    <t>pozostałe odsetki</t>
  </si>
  <si>
    <t>dotacje celowe otrzymane z budżetu państwa na realizację zadań bieżących z zakresu administracji rządowej oraz innych zadań zleconych gminie (związkom gmin) ustawami</t>
  </si>
  <si>
    <t>środki na dofinansowanie własnych inwestycji gmin (związków gmin), powiatów (związków powiatów), samorządów województw, pozyskane z innych źródeł</t>
  </si>
  <si>
    <t>150</t>
  </si>
  <si>
    <t>Przetwórstwo przemysłowe</t>
  </si>
  <si>
    <t>dotacje celowe w ramach programów finansowanych z udziałem środków europejskich oraz środków, o których mowa w art. 5 ust. 1 pkt 3 oraz ust. 3 pkt 5 i 6 ustawy, lub płatności w ramach budżetu środków europejskich (§ 200)</t>
  </si>
  <si>
    <t>dotacje celowe w ramach programów finansowanych z udziałem środków europejskich oraz środków, o których mowa w art.5 ust. 1 pkt 3 oraz ust. 3 pkt 5 i 6 ustawy, lub płatności w ramach budżetu środków europejskich (§ 620)</t>
  </si>
  <si>
    <t>Handel</t>
  </si>
  <si>
    <t>wpływy z róznych dochodów</t>
  </si>
  <si>
    <t>Transport i łączność</t>
  </si>
  <si>
    <t>wpływy z różnych dochodów</t>
  </si>
  <si>
    <t>dotacje celowe otrzymane z powiatu na zadania bieżące realizowane na podstawie porozumień między jednostkami samorządu terytorialnego</t>
  </si>
  <si>
    <t>dotacje otrzymane z państwowych funduszy celowych na finansowanie lub dofinansowanie kosztów realizacji inwestycji i zakupów inwestycyjnych jednostek sektora finansów publicznych</t>
  </si>
  <si>
    <t>Turystyka</t>
  </si>
  <si>
    <r>
      <t>dotacje celowe w ramach programów finansowanych z udziałem środków europejskich oraz środków, o których mowa w art. 5 ust. 1 pkt 3 oraz ust. 3 pkt 5 i 6 ustawy, lub płatności w ramach budżetu środków europejskich (</t>
    </r>
    <r>
      <rPr>
        <sz val="10"/>
        <rFont val="Arial"/>
        <charset val="238"/>
      </rPr>
      <t>§</t>
    </r>
    <r>
      <rPr>
        <sz val="10"/>
        <rFont val="Arial"/>
        <family val="2"/>
        <charset val="238"/>
      </rPr>
      <t xml:space="preserve"> 200)</t>
    </r>
  </si>
  <si>
    <t>Gospodarka mieszkaniowa</t>
  </si>
  <si>
    <t>wpływy z opłat za zarząd, użytkowanie i użytkowanie wieczyste nieruchomości</t>
  </si>
  <si>
    <t>1</t>
  </si>
  <si>
    <t>dochody z najmu i dzierżawy składników majątkowych Skarbu Państwa, jednostek samorządu terytorialnego lub innych jednostek zaliczanych do sektora finansów publicznych oraz innych umów o podobnym charakterze</t>
  </si>
  <si>
    <t>wpływy z tytułu przekształcenia prawa użytkowania wieczystego przysługującego osobowm fizycznym w prawo własności</t>
  </si>
  <si>
    <t>wpłaty z tytułu odpłatnego nabycia prawa własności oraz prawa użytkowania wieczystego nieruchomości</t>
  </si>
  <si>
    <t>Działalność usługowa</t>
  </si>
  <si>
    <t>otrzymane spadki, zapisy i darowizny w postaci pieniężnej</t>
  </si>
  <si>
    <t>dotacje celowe otryzmane z budżetu państwa na zadania bieżące realizowane przez gminę na podstawie porozumień z organanmi administracji rządowej</t>
  </si>
  <si>
    <t>Administracja publiczna</t>
  </si>
  <si>
    <t>dochody jednostek samorządu terytorialnego związane z realizacją zadań z zakresu administracji rządowej oraz innych zadań zleconych ustawami</t>
  </si>
  <si>
    <t>wpływy z róznych opłat</t>
  </si>
  <si>
    <t>dotacje otrzymane z funduszy celowych na realizację zadań bieżących jednostek sektora finansów publicznych</t>
  </si>
  <si>
    <t>środki na dofinansowanie własnych zadań bieżących gmin (związków gmin), powiatów (związków powiatów), samorzadów województw, pozyskane z innych źródeł</t>
  </si>
  <si>
    <t>Urzędy naczelnych organów władzy państwowej, kontroli i ochrony prawa oraz sądownictwa</t>
  </si>
  <si>
    <t>Bezpieczeństwo publiczne i ochrona przeciwpożarowa</t>
  </si>
  <si>
    <t>Dochody od osób prawnych, od osób fizycznych i od innych jednostek nieposiadających osobowości prawnej oraz wydatki związane z ich poborem</t>
  </si>
  <si>
    <t>podatek od działalności gospodarczej osób fizycznych, opłacany w formie karty podatkowej</t>
  </si>
  <si>
    <t>podatek od nieruchomości</t>
  </si>
  <si>
    <t>podatek rolny</t>
  </si>
  <si>
    <t>podatek leśny</t>
  </si>
  <si>
    <t>podatek od środków transportowych</t>
  </si>
  <si>
    <t>podatek od czynności cywilnoprawnych</t>
  </si>
  <si>
    <t>podatek od spadków i darowizn</t>
  </si>
  <si>
    <t>opłata od posiadania psów</t>
  </si>
  <si>
    <t>wpływy z opłaty targowej</t>
  </si>
  <si>
    <t>odsetki od nieterminowych wpłat podatków i opłat</t>
  </si>
  <si>
    <t>rekompensaty utraconych dochodów w podatkach i opłatach lokalnych</t>
  </si>
  <si>
    <t>wpływyz opłaty skarbowej</t>
  </si>
  <si>
    <t>wpływy z opłaty eksploatacyjnej</t>
  </si>
  <si>
    <t>wpływy z opłat za zezwolenia na sprzedaż napojów alkoholowych</t>
  </si>
  <si>
    <t>wpływy z innych lokalnych opłat pobieranych przez jednostki samorządu terytorialnego na podstawie odrębnych ustaw</t>
  </si>
  <si>
    <t>podatek dochodowy od osób fizycznych</t>
  </si>
  <si>
    <t>podfatek dochodowy od osób prawnych</t>
  </si>
  <si>
    <t>Różne rozliczenia</t>
  </si>
  <si>
    <t>subwencje ogólne  z budżetu państwa</t>
  </si>
  <si>
    <t>odsetki od pożyczek udzielonych przez jednostkę samorzadu terytorialnego</t>
  </si>
  <si>
    <t>Oświata i wychowanie</t>
  </si>
  <si>
    <t>wpływy z usług</t>
  </si>
  <si>
    <t>wpływy do budżetu pozostałości środków finansowych gromadzonych na wydzielonym rachunku jednostki budżetowej</t>
  </si>
  <si>
    <t>dotacje celowe otrzymane z budżetu państwa na realizację inwestycji i zakupów inwestycyjnych własnych gmin (związków gmin)</t>
  </si>
  <si>
    <t>Ochrona zdrowia</t>
  </si>
  <si>
    <t>Pomoc społeczna</t>
  </si>
  <si>
    <t>dotacje celowe otrzymane z budżetu państwa na realizację własnych zadań bieżących gmin (związków gmin)</t>
  </si>
  <si>
    <t>wpływyz róznych dochodów</t>
  </si>
  <si>
    <t>Pozostałe zadania w zakresie polityki społecznej</t>
  </si>
  <si>
    <t>Edukacyjna opieka wychowawcza</t>
  </si>
  <si>
    <t>Gospodarka komunalna i ochrona środowiska</t>
  </si>
  <si>
    <t>wpływy z opłaty produktowej</t>
  </si>
  <si>
    <t>dotacje otrzymane z państwowych funduszy celowych na realizację zadań bieżących jednostek sektora finansów publicznych</t>
  </si>
  <si>
    <t>* nazwa źródła dochodów wg nazw paragrafów</t>
  </si>
  <si>
    <t>DOCHODY I PRZYCHODY</t>
  </si>
  <si>
    <t>PRZYCHODY</t>
  </si>
  <si>
    <t>Okreslenia</t>
  </si>
  <si>
    <t>spłata pożyczek udzielonych</t>
  </si>
  <si>
    <t>inne źródła (wolne środki)</t>
  </si>
  <si>
    <t>PRZYCHODY OGÓŁEM</t>
  </si>
  <si>
    <t>Załącznik Nr 1</t>
  </si>
  <si>
    <t xml:space="preserve">kredyty </t>
  </si>
  <si>
    <t>§</t>
  </si>
  <si>
    <t>DOCHODY OGÓŁEM</t>
  </si>
  <si>
    <r>
      <t xml:space="preserve">                                          </t>
    </r>
    <r>
      <rPr>
        <b/>
        <sz val="12"/>
        <rFont val="Arial"/>
        <charset val="238"/>
      </rPr>
      <t>WYDATKI</t>
    </r>
  </si>
  <si>
    <t>Rozdział</t>
  </si>
  <si>
    <t>Nazwa działu i rozdziału</t>
  </si>
  <si>
    <t>Plan wydatków na 2011 rok</t>
  </si>
  <si>
    <t>01030</t>
  </si>
  <si>
    <t>Izby rolnicze</t>
  </si>
  <si>
    <t>01095</t>
  </si>
  <si>
    <t>Pozoztała działalność</t>
  </si>
  <si>
    <t>Rozwój przedsiębiorczości</t>
  </si>
  <si>
    <t>Rozwój kadr nowoczesnej gospodarki i przedsiębiorczości</t>
  </si>
  <si>
    <t>400</t>
  </si>
  <si>
    <t>Wytwarzanie i zaopatrywanie w energię elektryczną, gaz i wodę</t>
  </si>
  <si>
    <t>Dostarczanie wody</t>
  </si>
  <si>
    <t>Pozostała działalność</t>
  </si>
  <si>
    <t>Drogi publiczne powiatowe</t>
  </si>
  <si>
    <t>Drogi publiczne gminne</t>
  </si>
  <si>
    <t>Zadania w zakresie upowszechniania turystyki</t>
  </si>
  <si>
    <t>Gospodarka gruntami i nieruchomościami</t>
  </si>
  <si>
    <t>Plany zagospodarowania przestrzennego</t>
  </si>
  <si>
    <t>Cmentarze</t>
  </si>
  <si>
    <t>Urzędy wojewódzkie</t>
  </si>
  <si>
    <t>Rady gmin</t>
  </si>
  <si>
    <t>Urzędy gmin (miast i miast na prawach powiatu)</t>
  </si>
  <si>
    <t>Spis powszechny i inne</t>
  </si>
  <si>
    <t>Promocja jednostek samorządu terytorialnego</t>
  </si>
  <si>
    <t xml:space="preserve">Urzędy naczelnych organów władzy państwowej, kontroli i ochrony prawa </t>
  </si>
  <si>
    <t>Wybory do rad gmin, rad powiatów i sejmików województw, wybory wójtów, burmistrzów i prezydentów miast oraz referenda gminne, powiatowe i wojewódzkie</t>
  </si>
  <si>
    <t>Komendy Wojewódzkie Policji</t>
  </si>
  <si>
    <t>Ochotnicze straże pożarne</t>
  </si>
  <si>
    <t>Obrona cywilna</t>
  </si>
  <si>
    <t>Pobór podatków, opłat i niepodatkowych należności budżetowych</t>
  </si>
  <si>
    <t>Obsługa długu publicznego</t>
  </si>
  <si>
    <t>Obsługa papierów wartościowych, kredytów i pożyczek jednostek samorządu terytorialnego</t>
  </si>
  <si>
    <t>Rozliczenia z tytułu poręczeń i gwarancji udzielonych przez Skarb Państwa lub jednostkę samorządu terytorialnego</t>
  </si>
  <si>
    <t>Różne rozliczenia finansowe</t>
  </si>
  <si>
    <t>Rezerwy ogólne i celowe</t>
  </si>
  <si>
    <t>Część równoważąca subwencji ogólnej dla gmin</t>
  </si>
  <si>
    <t>Szkoły podstawowe</t>
  </si>
  <si>
    <t>Oddziały przedszkolne w szkołach podstawowych</t>
  </si>
  <si>
    <t>Przedszkola</t>
  </si>
  <si>
    <t>Gimnazja</t>
  </si>
  <si>
    <t>Dowożenie uczniów do szkół</t>
  </si>
  <si>
    <t>Zespoły obsługi ekonomiczno-administracyjnej szkół</t>
  </si>
  <si>
    <t>Dokształcanie i doskonalenie nauczycieli</t>
  </si>
  <si>
    <t>Zwalczanie narkomanii</t>
  </si>
  <si>
    <t>Przeciwdziałanie alkoholizmowi</t>
  </si>
  <si>
    <t>Domy pomocy społecznej</t>
  </si>
  <si>
    <t>Świadczenia rodzinne, świadczenie z funduszu alimentacyjnego oraz składki na ubezpieczenia emerytalne i rentowe z ubezpieczenia społecznego</t>
  </si>
  <si>
    <t>Składki na ubezpieczenie zdrowotne opłacane za osoby pobierające niektóre świadczenia z pomocy społecznej, niektóre świadczenia rodzinne oraz za osoby uczestniczące w zajęciach w centrum integracji społecznej</t>
  </si>
  <si>
    <t>Zasiłki i pomoc w naturze oraz składki na ubezpieczenia emerytalne i rentowe</t>
  </si>
  <si>
    <t>Dodatki mieszkaniowe</t>
  </si>
  <si>
    <t>Zasiłki stałe</t>
  </si>
  <si>
    <t>Ośrodki pomocy społecznej</t>
  </si>
  <si>
    <t>Usługi opiekuńcze i specjalistyczne usługi opiekuńcze</t>
  </si>
  <si>
    <t>Świetlice szkolne</t>
  </si>
  <si>
    <t>Pomoc materialna dla uczniów</t>
  </si>
  <si>
    <t>Gospodarka ściekowa i ochrona wód</t>
  </si>
  <si>
    <t>Gospodarka odpadami</t>
  </si>
  <si>
    <t>Oczyszczanie miast i wsi</t>
  </si>
  <si>
    <t>Utrzymanie zieleni w miastach i gminach</t>
  </si>
  <si>
    <t>Ochrona powietrza atmosferycznego i klimatu</t>
  </si>
  <si>
    <t>Ochrona gleby i wód podziemnych</t>
  </si>
  <si>
    <t>Oświetlenie ulic, placów i dróg</t>
  </si>
  <si>
    <t>Zakłady gospodarki komunalnej</t>
  </si>
  <si>
    <t>Kultura i ochrona dziedzictwa narodowego</t>
  </si>
  <si>
    <t>Domy i ośrodki kultury, świelice i kluby</t>
  </si>
  <si>
    <t>Biblioteki</t>
  </si>
  <si>
    <t xml:space="preserve">Kultura fizyczna </t>
  </si>
  <si>
    <t>Obiekty sportowe</t>
  </si>
  <si>
    <t>Instytucje kultury fizycznej</t>
  </si>
  <si>
    <t xml:space="preserve">Zadania w zakresie kultury fizycznej </t>
  </si>
  <si>
    <t>WYDATKI I ROZCHODY</t>
  </si>
  <si>
    <t>Załącznik Nr 2</t>
  </si>
  <si>
    <t>ROZCHODY</t>
  </si>
  <si>
    <t>Określenie</t>
  </si>
  <si>
    <t>ROZCHODY OGÓŁEM</t>
  </si>
  <si>
    <t>WYDATKI OGÓŁEM</t>
  </si>
  <si>
    <t>udzielone pożyczki</t>
  </si>
  <si>
    <t>spłaty kredytów i pożyczek</t>
  </si>
  <si>
    <t>Załącznik Nr 3</t>
  </si>
  <si>
    <t>WYDATKI BIEŻĄCE</t>
  </si>
  <si>
    <t>Załącznik Nr 4</t>
  </si>
  <si>
    <t>WYDATKI MAJĄTKOWE</t>
  </si>
  <si>
    <t>Załącznik Nr 5</t>
  </si>
  <si>
    <t>Nazwa zadania</t>
  </si>
  <si>
    <t>Zwrot podatku akcyzowego zawartego w cenie oleju napędowego wykorzystywanego do produkcji rolnej przez prducentów rolnych</t>
  </si>
  <si>
    <t>Realizacja zadań z zakresu Ewidencji Ludności  i Urzędu Stanu Cywilnego</t>
  </si>
  <si>
    <t>Prowadzenie i aktualizacja stałego rejestru wyborców</t>
  </si>
  <si>
    <t>Wypłata świadczeń rodzinnych, funduszu alimentacyjnego</t>
  </si>
  <si>
    <t>Wypłata składek na ubezpieczenia zdrowotne od świadczeń rodzinnych oraz zasiłków</t>
  </si>
  <si>
    <t>Wypłata wynagrodzeń i pochodnych opiekunek świadczących pomoc społeczną</t>
  </si>
  <si>
    <t>WYDATKI</t>
  </si>
  <si>
    <t>Informacja o przebiegu wykonania dochodów i wydatków związanych z realizacją zadań z zakresu administracji rządowej i innych zleconych odrębnymi ustawami</t>
  </si>
  <si>
    <t>Plan dodatcji na 2011 rok</t>
  </si>
  <si>
    <t>Przygotowanie i przeprowadzenie narodowego spisu powszechnego ludności i mieszkań 2011</t>
  </si>
  <si>
    <t>Przygotowanie i przeprowadzenie wyborów uzupełniajacych do Rady Miejskiej w Mszczonowie</t>
  </si>
  <si>
    <t>Załącznik Nr 6</t>
  </si>
  <si>
    <t xml:space="preserve">Prace remontowe na obiektach grobownictwa wojennego     </t>
  </si>
  <si>
    <t xml:space="preserve">Informacja o przebiegu wykonania dochodów i wydatków związanych z realizacją zadań wykonywanych na mocy porozumień z organami administracji rządowej </t>
  </si>
  <si>
    <t>Plan dotacji na 2011 rok</t>
  </si>
  <si>
    <t>Załącznik Nr 7</t>
  </si>
  <si>
    <t>Informacja o przebiegu wykonania dochodów i wydatków związanych z realizacją zadań realizowanych w drodze umów lub porozumień między jednostkami samorządu terytorialnego</t>
  </si>
  <si>
    <t>Utrzymanie dróg powiatowych w mieście</t>
  </si>
  <si>
    <t>Załącznik Nr 8</t>
  </si>
  <si>
    <t>Informacja o przebiegu wykonania dochodów z tytułu wydawania zezwoleń na sprzedaż
 napojów alkoholowych oraz wydatków na realizację zadań 
określonych w gminnym programie profilaktyki 
i rozwiązywania problemów alkoholowych</t>
  </si>
  <si>
    <t>I.</t>
  </si>
  <si>
    <t>Nazwa</t>
  </si>
  <si>
    <t>Wpływy z innych opłat stanowiących dochody jednostek samorządu terytorialnego na podstawie ustaw</t>
  </si>
  <si>
    <t>II.</t>
  </si>
  <si>
    <t>Załącznik Nr 9</t>
  </si>
  <si>
    <t>Informacja o przebiegu wykonania wydatków na realizację zadań określonych w gminnym programie przeciwdziałania narkomanii</t>
  </si>
  <si>
    <t>Załącznik Nr 10</t>
  </si>
  <si>
    <t xml:space="preserve">Informacja o przebiegu wykonania dotacji podmiotowych </t>
  </si>
  <si>
    <t>Nazwa instytucji</t>
  </si>
  <si>
    <t>Przedszkole Niepubliczne w Mszczonowie</t>
  </si>
  <si>
    <t>Mszczonowski Ośrodek Kultury</t>
  </si>
  <si>
    <t>Miejska Biblioteka Publiczna</t>
  </si>
  <si>
    <t>Załącznik Nr 11</t>
  </si>
  <si>
    <t>Treść</t>
  </si>
  <si>
    <t>Jednostki sektora finansów publicznych</t>
  </si>
  <si>
    <t>Nazwa jednostki</t>
  </si>
  <si>
    <t>Samorząd Województwa Mazowieckiego</t>
  </si>
  <si>
    <t>Starostwo Powiatowe w Żyrardowie</t>
  </si>
  <si>
    <t>Jednostki spoza sektora finansów publicznych</t>
  </si>
  <si>
    <t xml:space="preserve">Prowadzenie noclegowni z całodziennym pobytem dla dzieci i kobiet zagrożonych lub dotkniętych przemocą w rodzinie i środowisku, w budynku o powierzchni 246,80 m 2, położonym w miejscowości Gąba, w którym znajduje się 30 miejsc noclegowych, poprzez zapewnienie przebywającym w niej osobom schronienia, całodziennego wyżywienia, niezbędnego ubrania stosownie do pory roku, opieki medycznej, opieki psychologicznej, pomocy prawnej, pomocy pedagogicznej. </t>
  </si>
  <si>
    <t>Szkolenie dzieci i młodzieży uzdolnionej sportowo w piłce nożnej</t>
  </si>
  <si>
    <t>Szkolenia dzieci i młodzieży uzdolnionej sportowo w lekkoatletyce</t>
  </si>
  <si>
    <t>Szkolenia dzieci i młodzieży uzdolnionej sportowo w siatkówce</t>
  </si>
  <si>
    <t>Szkolenia dzieci i młodzieży uzdolnionej sportowo w hokeju na trawie</t>
  </si>
  <si>
    <t>Dofinansowanie nauki pływania</t>
  </si>
  <si>
    <t>Rekreacja zadań z zakresu rekreacji</t>
  </si>
  <si>
    <t>Informacja o przebiegu wykonania  dotacji celowych dla podmiotów zaliczanych i niezaliczanych do sektora finansów publicznych w 2011 r.</t>
  </si>
  <si>
    <t>Zakup samochodu pozarniczego przez Ochotniczą Straż Pożarną w Grabcach Towarzystwo</t>
  </si>
  <si>
    <t>Dofinansowanie nauki tenisa stołowego</t>
  </si>
  <si>
    <t>Załącznik Nr 12</t>
  </si>
  <si>
    <t xml:space="preserve">Informacja o przebiegu wykonania planu przychodów i kosztów zakładów budżetowych </t>
  </si>
  <si>
    <t>Wyszczególnienie</t>
  </si>
  <si>
    <t>Stan środków obrotowych na początek roku</t>
  </si>
  <si>
    <t>Przychody</t>
  </si>
  <si>
    <t>Koszty</t>
  </si>
  <si>
    <t>Stan środków obrotowych na koniec roku</t>
  </si>
  <si>
    <t>ogółem</t>
  </si>
  <si>
    <t>w tym:</t>
  </si>
  <si>
    <t>dotacje
(rodzaj, zakres)</t>
  </si>
  <si>
    <t>wpłata do budżetu</t>
  </si>
  <si>
    <t>Zakład Gospodarki Komunalnej i Mieszkaniowej</t>
  </si>
  <si>
    <t>1 120 000,00 - dotacja na dofinansowanie kosztów budowy sieci wodociągowej w m. Małachowszczyzna, Olszewek, Bobrowce, Pawłowice, Suszeniec, Janówek, Nowe Poręby, Osuchów; wodociąg Marków Towarzystwo ul. Fabryczna; wodociąg łacznik ul. Skierniewicka; wodociąg Mszczonów ul. Czereśniowa, Mariana Korpusa, Strzelców Kaniowskich i ul. Projektowane bez nazwy oraz ul. Szkolna i Żyrardowska; wodociąg ul. Tarczyńska II cz. 2; wodociąg Dwórzno; wodociąg Długowizna; zakup napowietrzania na oczyszczalnię Grabce Józefpolskie; wodociąg Badowo Dańki, wykup poleasingowej wirówki na oczyszcalnię</t>
  </si>
  <si>
    <t>Nazwa sołectwa lub innej jednostki pomocniczej</t>
  </si>
  <si>
    <t>Nazwa zadania, przedsięwzięcia</t>
  </si>
  <si>
    <t>Wydatki bieżące</t>
  </si>
  <si>
    <t>Adamowice</t>
  </si>
  <si>
    <t>Badów Górny</t>
  </si>
  <si>
    <t>Bobrowce</t>
  </si>
  <si>
    <t>Gąba</t>
  </si>
  <si>
    <t>Grabce Józefpolskie</t>
  </si>
  <si>
    <t>Janówek</t>
  </si>
  <si>
    <t>Lindów</t>
  </si>
  <si>
    <t>Marków Towarzystwo</t>
  </si>
  <si>
    <t>Piekary</t>
  </si>
  <si>
    <t xml:space="preserve">Utwardzenie tłuczniem ulicy Akacjowej </t>
  </si>
  <si>
    <t>Suszeniec</t>
  </si>
  <si>
    <t>Świnice</t>
  </si>
  <si>
    <t>Wręcza</t>
  </si>
  <si>
    <t>Wygnanka</t>
  </si>
  <si>
    <t xml:space="preserve">Utwardzenie tłuczniem ulicy Zarzecznej i Spokojnej </t>
  </si>
  <si>
    <t>Wymysłów</t>
  </si>
  <si>
    <t>Zimnice</t>
  </si>
  <si>
    <t>Utwardzenie tłuczniem ulicy Pięknej</t>
  </si>
  <si>
    <t>Wydatki majątkowe</t>
  </si>
  <si>
    <t>Ciemno Gnojna</t>
  </si>
  <si>
    <t>Pawłowice</t>
  </si>
  <si>
    <t>Piekarowo</t>
  </si>
  <si>
    <t>Sosnowica</t>
  </si>
  <si>
    <t>Zbiroża</t>
  </si>
  <si>
    <t>Załącznik Nr 13</t>
  </si>
  <si>
    <t>Informacja o przebiegu wykonania wydatków na zadania inwestycyjne na 2011 rok nieobjęte Wieloletnią Prognozą Finansową</t>
  </si>
  <si>
    <t>Załacznik Nr 14</t>
  </si>
  <si>
    <t>Nazwa rachunku, w tym jednostka przy której utworzono rachunek dochodów</t>
  </si>
  <si>
    <t>Wykonanie            w %</t>
  </si>
  <si>
    <t>"Zespół Obsługi Placówek Oświatowych" - Szkoła Podstawowa w Mszczonowie</t>
  </si>
  <si>
    <t>"Zespół Obsługi Placówek Oświatowych" -Szkoła Podstawowa w Piekarach</t>
  </si>
  <si>
    <t>"Zespół Obsługi Placówek Oświatowych" - Szkoła Podstawowa we Wręczy</t>
  </si>
  <si>
    <t>4</t>
  </si>
  <si>
    <t>"Zespół Obsługi Placówek Oświatowych" - Szkoła Podstawowa w ZSP Osuchów</t>
  </si>
  <si>
    <t>"Zespół Obsługi Placówek Oświatowych" - Przedszkole Miejskie Nr 1 w Mszczonowie</t>
  </si>
  <si>
    <t>"Zespół Obsługi Placówek Oświatowych" - Gimnazjun w Mszczonowie im. J.A. Maklakiewicza</t>
  </si>
  <si>
    <t>Załącznik Nr 15</t>
  </si>
  <si>
    <t>Plan dochodów na  2011 rok</t>
  </si>
  <si>
    <t>Informacja o przebiegu wykonania dochodów rachunku dochodów własnych oraz wydatków nimi finansowanych</t>
  </si>
  <si>
    <t>"Zespół Obsługi Placówek Oświatowych" - Szkoła Podstawowa w Lutkówce</t>
  </si>
  <si>
    <t>Plan wydatków na  2011 rok</t>
  </si>
  <si>
    <t>Informacja o przebiegu wykonania wydatków obejmujących zadania jednostek pomocniczych gminy, w tym realizowanych w ramach funduszu sołeckiego</t>
  </si>
  <si>
    <t>Wykonanie za I półrocze 2011 rok</t>
  </si>
  <si>
    <t>Grabce Towarzystwo</t>
  </si>
  <si>
    <t>Zakup wiaty przystankowej dla dzieci szkolnych we wsi Grabce Towarzystwo</t>
  </si>
  <si>
    <t>Budowa oświetlenia ulicznego w m. Pawłowice</t>
  </si>
  <si>
    <t>Budowa oświetlenia ulicznego na skrzyżowaniu ulic Kolejowej i Spacerowej</t>
  </si>
  <si>
    <t>Utwardzenie tłuczniem ulicy Leśnej</t>
  </si>
  <si>
    <t>Badowo-Mściska</t>
  </si>
  <si>
    <t>Utwardzenie tłuczniem ulicy Lipowej</t>
  </si>
  <si>
    <t>Remont remizy OSP w Bobrowcach, zakup wyposażenia. Budynek ten stanowi własnośc gminy.</t>
  </si>
  <si>
    <t>Utwardzenie tłuczniem ulicy Słonecznej</t>
  </si>
  <si>
    <t>Utwardzenie tłuczniem ulicy Brzozowej</t>
  </si>
  <si>
    <t>Urzadzenie ogródka zabawowo-rekreacyjnego na działce gminnej</t>
  </si>
  <si>
    <t>Zakup piły spalinowej i umundurowania dla OSP Grabce Towarzystwo. Budynek ten stanowi własność gminy.</t>
  </si>
  <si>
    <t>Gurba</t>
  </si>
  <si>
    <t>Utwardzenie tłuczniem drogi we wsi Zdzieszyn</t>
  </si>
  <si>
    <t>Utwardzenie tłuczniem ulicy Słonecznej i Krótkiej</t>
  </si>
  <si>
    <t>Kamionka</t>
  </si>
  <si>
    <t>Utwardzenie drogi we wsi Adamówek</t>
  </si>
  <si>
    <t>Kowiesy</t>
  </si>
  <si>
    <t>Utwardzenie tłuczniem ulicy Wrzosowej i Leśnej</t>
  </si>
  <si>
    <t>Urządzenie terenu w celach integracyjno-rekreacyjnych na działce gminnej</t>
  </si>
  <si>
    <t>Lutkówka</t>
  </si>
  <si>
    <t>Utwardzenie tłuczniem ulicy Piaskowej w Lutkówce</t>
  </si>
  <si>
    <t>Lutkówka Kolonia</t>
  </si>
  <si>
    <t>Utwardzenie tłuczniem ulicy Krótkiej i Głównej</t>
  </si>
  <si>
    <t>Marianka</t>
  </si>
  <si>
    <t>Utwardzenie tłuczniem ulicy Granicznej w sołectwie Marianka</t>
  </si>
  <si>
    <t>Remont ulicy Akacjowej, Kolejowej, Krótkiej, Długiej i Prażmowskiej w Markowie Towarzystwo</t>
  </si>
  <si>
    <t>Olszówka-Nowy Dworek</t>
  </si>
  <si>
    <t>Utwardzenie drogi we wsi Nowy Dworek</t>
  </si>
  <si>
    <t>Osuchów</t>
  </si>
  <si>
    <t>Remont ulicy Polnej, Okrężnej i Strażackiej w Osuchowie</t>
  </si>
  <si>
    <t>Czyszczenie stawów gminnych w Piekarach</t>
  </si>
  <si>
    <t>Utwardzenie tłuczniem ulicy Wiatrowskiej, Lipowej</t>
  </si>
  <si>
    <t>Utwardzenie tłuczniem ulicy Wiejskiej w Świnicach</t>
  </si>
  <si>
    <t>Modernizacja budynku OSP we Wręczy. Budynek ten stanowi własność gminy.</t>
  </si>
  <si>
    <t>Utwardzenie tłuczniem ulicy Świerkowej</t>
  </si>
  <si>
    <t>Remont przepustu nad ciekiem wodnym na drodze gminnej łączącej ulice Św. Anny w Zbiroży i ulicę Kolejową w Dwórznie</t>
  </si>
  <si>
    <t>WYDATKI BIEŻĄCE OGÓŁEM</t>
  </si>
  <si>
    <t>WYDATKI MAJĄTKOWE OGÓŁEM</t>
  </si>
  <si>
    <t>Wykonanie za           I półrocze 2011 roku</t>
  </si>
  <si>
    <t>Wykonanie za                 I półrocze                               2011 rok</t>
  </si>
  <si>
    <t>Wykonanie za                I półrocze                               2011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</si>
</sst>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2"/>
      <name val="Arial"/>
      <charset val="238"/>
    </font>
    <font>
      <b/>
      <sz val="12"/>
      <name val="Arial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b/>
      <sz val="11"/>
      <color theme="1"/>
      <name val="Arial"/>
      <family val="2"/>
      <charset val="238"/>
    </font>
    <font>
      <sz val="6"/>
      <name val="Arial CE"/>
      <family val="2"/>
      <charset val="238"/>
    </font>
    <font>
      <b/>
      <sz val="8"/>
      <name val="Arial"/>
      <family val="2"/>
      <charset val="238"/>
    </font>
    <font>
      <sz val="10"/>
      <color indexed="53"/>
      <name val="Arial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68">
    <xf numFmtId="0" fontId="0" fillId="0" borderId="0" xfId="0"/>
    <xf numFmtId="0" fontId="2" fillId="0" borderId="0" xfId="1"/>
    <xf numFmtId="0" fontId="3" fillId="0" borderId="0" xfId="2" applyFont="1" applyAlignment="1">
      <alignment horizontal="center" vertical="center" wrapText="1"/>
    </xf>
    <xf numFmtId="0" fontId="4" fillId="0" borderId="0" xfId="2"/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" fontId="8" fillId="0" borderId="2" xfId="2" applyNumberFormat="1" applyFont="1" applyBorder="1" applyAlignment="1">
      <alignment horizontal="center" vertical="center"/>
    </xf>
    <xf numFmtId="1" fontId="8" fillId="0" borderId="2" xfId="2" applyNumberFormat="1" applyFont="1" applyBorder="1" applyAlignment="1">
      <alignment horizontal="center" vertical="center" wrapText="1"/>
    </xf>
    <xf numFmtId="1" fontId="4" fillId="0" borderId="7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Alignment="1">
      <alignment vertical="center"/>
    </xf>
    <xf numFmtId="0" fontId="4" fillId="0" borderId="19" xfId="2" applyFont="1" applyBorder="1" applyAlignment="1">
      <alignment horizontal="center" vertical="center"/>
    </xf>
    <xf numFmtId="1" fontId="8" fillId="0" borderId="39" xfId="2" applyNumberFormat="1" applyFont="1" applyBorder="1" applyAlignment="1">
      <alignment horizontal="center" vertical="center"/>
    </xf>
    <xf numFmtId="1" fontId="8" fillId="0" borderId="3" xfId="2" applyNumberFormat="1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31" xfId="2" applyFont="1" applyBorder="1" applyAlignment="1">
      <alignment horizontal="left" vertical="center"/>
    </xf>
    <xf numFmtId="0" fontId="7" fillId="0" borderId="31" xfId="2" applyFont="1" applyBorder="1" applyAlignment="1">
      <alignment horizontal="left" vertical="center" wrapText="1"/>
    </xf>
    <xf numFmtId="4" fontId="7" fillId="0" borderId="31" xfId="2" applyNumberFormat="1" applyFont="1" applyBorder="1" applyAlignment="1">
      <alignment horizontal="center" vertical="center"/>
    </xf>
    <xf numFmtId="49" fontId="4" fillId="0" borderId="20" xfId="2" applyNumberFormat="1" applyFont="1" applyBorder="1" applyAlignment="1">
      <alignment vertical="center"/>
    </xf>
    <xf numFmtId="0" fontId="4" fillId="0" borderId="20" xfId="2" applyFont="1" applyBorder="1" applyAlignment="1">
      <alignment vertical="center" wrapText="1"/>
    </xf>
    <xf numFmtId="4" fontId="4" fillId="0" borderId="20" xfId="2" applyNumberFormat="1" applyFont="1" applyBorder="1" applyAlignment="1">
      <alignment vertical="center" wrapText="1"/>
    </xf>
    <xf numFmtId="49" fontId="4" fillId="0" borderId="22" xfId="2" applyNumberFormat="1" applyFont="1" applyBorder="1" applyAlignment="1">
      <alignment vertical="center"/>
    </xf>
    <xf numFmtId="0" fontId="4" fillId="0" borderId="22" xfId="2" applyFont="1" applyBorder="1" applyAlignment="1">
      <alignment vertical="center" wrapText="1"/>
    </xf>
    <xf numFmtId="4" fontId="4" fillId="0" borderId="22" xfId="2" applyNumberFormat="1" applyFont="1" applyBorder="1" applyAlignment="1">
      <alignment vertical="center" wrapText="1"/>
    </xf>
    <xf numFmtId="49" fontId="4" fillId="0" borderId="22" xfId="2" applyNumberFormat="1" applyFont="1" applyBorder="1" applyAlignment="1">
      <alignment horizontal="left" vertical="center"/>
    </xf>
    <xf numFmtId="0" fontId="4" fillId="0" borderId="22" xfId="2" applyFont="1" applyBorder="1" applyAlignment="1">
      <alignment horizontal="left" vertical="center" wrapText="1"/>
    </xf>
    <xf numFmtId="4" fontId="4" fillId="0" borderId="22" xfId="2" applyNumberFormat="1" applyFont="1" applyBorder="1" applyAlignment="1">
      <alignment horizontal="right" vertical="center" wrapText="1"/>
    </xf>
    <xf numFmtId="49" fontId="4" fillId="0" borderId="37" xfId="2" applyNumberFormat="1" applyFont="1" applyBorder="1" applyAlignment="1">
      <alignment vertical="center"/>
    </xf>
    <xf numFmtId="0" fontId="4" fillId="0" borderId="37" xfId="2" applyFont="1" applyBorder="1" applyAlignment="1">
      <alignment vertical="center" wrapText="1"/>
    </xf>
    <xf numFmtId="4" fontId="4" fillId="0" borderId="37" xfId="2" applyNumberFormat="1" applyFont="1" applyBorder="1" applyAlignment="1">
      <alignment vertical="center" wrapText="1"/>
    </xf>
    <xf numFmtId="49" fontId="4" fillId="0" borderId="38" xfId="2" applyNumberFormat="1" applyFont="1" applyBorder="1" applyAlignment="1">
      <alignment vertical="center"/>
    </xf>
    <xf numFmtId="0" fontId="4" fillId="0" borderId="38" xfId="2" applyFont="1" applyBorder="1" applyAlignment="1">
      <alignment vertical="center" wrapText="1"/>
    </xf>
    <xf numFmtId="4" fontId="4" fillId="0" borderId="38" xfId="2" applyNumberFormat="1" applyFont="1" applyBorder="1" applyAlignment="1">
      <alignment vertical="center" wrapText="1"/>
    </xf>
    <xf numFmtId="0" fontId="4" fillId="0" borderId="45" xfId="2" applyFont="1" applyBorder="1" applyAlignment="1">
      <alignment horizontal="center" vertical="center"/>
    </xf>
    <xf numFmtId="1" fontId="4" fillId="0" borderId="20" xfId="2" applyNumberFormat="1" applyFont="1" applyBorder="1" applyAlignment="1">
      <alignment horizontal="left" vertical="center"/>
    </xf>
    <xf numFmtId="1" fontId="4" fillId="0" borderId="20" xfId="2" applyNumberFormat="1" applyFont="1" applyBorder="1" applyAlignment="1">
      <alignment horizontal="left" vertical="center" wrapText="1"/>
    </xf>
    <xf numFmtId="4" fontId="4" fillId="0" borderId="20" xfId="2" applyNumberFormat="1" applyFont="1" applyBorder="1" applyAlignment="1">
      <alignment horizontal="right" vertical="center" wrapText="1"/>
    </xf>
    <xf numFmtId="49" fontId="4" fillId="0" borderId="31" xfId="2" applyNumberFormat="1" applyFont="1" applyBorder="1" applyAlignment="1">
      <alignment vertical="center"/>
    </xf>
    <xf numFmtId="0" fontId="4" fillId="0" borderId="31" xfId="2" applyFont="1" applyBorder="1" applyAlignment="1">
      <alignment vertical="center" wrapText="1"/>
    </xf>
    <xf numFmtId="4" fontId="4" fillId="0" borderId="31" xfId="2" applyNumberFormat="1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0" fontId="4" fillId="0" borderId="17" xfId="2" applyFont="1" applyBorder="1" applyAlignment="1">
      <alignment vertical="center" wrapText="1"/>
    </xf>
    <xf numFmtId="0" fontId="4" fillId="0" borderId="11" xfId="2" applyFont="1" applyBorder="1" applyAlignment="1">
      <alignment vertical="center" wrapText="1"/>
    </xf>
    <xf numFmtId="0" fontId="5" fillId="0" borderId="3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/>
    </xf>
    <xf numFmtId="0" fontId="8" fillId="0" borderId="27" xfId="2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49" fontId="4" fillId="0" borderId="29" xfId="2" applyNumberFormat="1" applyFont="1" applyBorder="1" applyAlignment="1">
      <alignment vertical="center"/>
    </xf>
    <xf numFmtId="0" fontId="4" fillId="0" borderId="29" xfId="2" applyFont="1" applyBorder="1" applyAlignment="1">
      <alignment vertical="center" wrapText="1"/>
    </xf>
    <xf numFmtId="4" fontId="4" fillId="0" borderId="29" xfId="2" applyNumberFormat="1" applyFont="1" applyBorder="1" applyAlignment="1">
      <alignment vertical="center" wrapText="1"/>
    </xf>
    <xf numFmtId="0" fontId="4" fillId="0" borderId="29" xfId="2" applyFont="1" applyBorder="1" applyAlignment="1">
      <alignment vertical="center"/>
    </xf>
    <xf numFmtId="49" fontId="4" fillId="0" borderId="15" xfId="2" applyNumberFormat="1" applyFont="1" applyBorder="1" applyAlignment="1">
      <alignment vertical="center"/>
    </xf>
    <xf numFmtId="0" fontId="4" fillId="0" borderId="15" xfId="2" applyFont="1" applyBorder="1" applyAlignment="1">
      <alignment vertical="center" wrapText="1"/>
    </xf>
    <xf numFmtId="4" fontId="4" fillId="0" borderId="15" xfId="2" applyNumberFormat="1" applyFont="1" applyBorder="1" applyAlignment="1">
      <alignment vertical="center" wrapText="1"/>
    </xf>
    <xf numFmtId="0" fontId="4" fillId="0" borderId="15" xfId="2" applyFont="1" applyBorder="1" applyAlignment="1">
      <alignment vertical="center"/>
    </xf>
    <xf numFmtId="0" fontId="11" fillId="0" borderId="15" xfId="0" applyFont="1" applyBorder="1"/>
    <xf numFmtId="1" fontId="8" fillId="0" borderId="35" xfId="2" applyNumberFormat="1" applyFont="1" applyBorder="1" applyAlignment="1">
      <alignment horizontal="center" vertical="center"/>
    </xf>
    <xf numFmtId="1" fontId="12" fillId="0" borderId="40" xfId="0" applyNumberFormat="1" applyFont="1" applyBorder="1" applyAlignment="1">
      <alignment horizontal="center"/>
    </xf>
    <xf numFmtId="4" fontId="4" fillId="0" borderId="34" xfId="2" applyNumberFormat="1" applyFont="1" applyBorder="1" applyAlignment="1">
      <alignment horizontal="right" vertical="center"/>
    </xf>
    <xf numFmtId="4" fontId="4" fillId="0" borderId="31" xfId="2" applyNumberFormat="1" applyFont="1" applyBorder="1" applyAlignment="1">
      <alignment horizontal="right" vertical="center"/>
    </xf>
    <xf numFmtId="4" fontId="4" fillId="0" borderId="44" xfId="2" applyNumberFormat="1" applyFont="1" applyBorder="1" applyAlignment="1">
      <alignment horizontal="right" vertical="center"/>
    </xf>
    <xf numFmtId="4" fontId="4" fillId="0" borderId="20" xfId="2" applyNumberFormat="1" applyFont="1" applyBorder="1" applyAlignment="1">
      <alignment horizontal="right" vertical="center"/>
    </xf>
    <xf numFmtId="4" fontId="4" fillId="0" borderId="46" xfId="2" applyNumberFormat="1" applyFont="1" applyBorder="1" applyAlignment="1">
      <alignment horizontal="right" vertical="center"/>
    </xf>
    <xf numFmtId="4" fontId="4" fillId="0" borderId="37" xfId="2" applyNumberFormat="1" applyFont="1" applyBorder="1" applyAlignment="1">
      <alignment horizontal="right" vertical="center"/>
    </xf>
    <xf numFmtId="4" fontId="4" fillId="0" borderId="48" xfId="2" applyNumberFormat="1" applyFont="1" applyBorder="1" applyAlignment="1">
      <alignment horizontal="right" vertical="center"/>
    </xf>
    <xf numFmtId="4" fontId="4" fillId="0" borderId="38" xfId="2" applyNumberFormat="1" applyFont="1" applyBorder="1" applyAlignment="1">
      <alignment horizontal="right" vertical="center"/>
    </xf>
    <xf numFmtId="4" fontId="4" fillId="0" borderId="47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4" fontId="13" fillId="0" borderId="9" xfId="0" applyNumberFormat="1" applyFont="1" applyBorder="1" applyAlignment="1">
      <alignment horizontal="right" vertical="center"/>
    </xf>
    <xf numFmtId="4" fontId="13" fillId="0" borderId="18" xfId="0" applyNumberFormat="1" applyFont="1" applyBorder="1" applyAlignment="1">
      <alignment horizontal="right" vertical="center"/>
    </xf>
    <xf numFmtId="4" fontId="13" fillId="0" borderId="14" xfId="0" applyNumberFormat="1" applyFont="1" applyBorder="1" applyAlignment="1">
      <alignment horizontal="right" vertical="center"/>
    </xf>
    <xf numFmtId="0" fontId="13" fillId="0" borderId="29" xfId="0" applyFont="1" applyBorder="1"/>
    <xf numFmtId="4" fontId="13" fillId="0" borderId="12" xfId="0" applyNumberFormat="1" applyFont="1" applyBorder="1" applyAlignment="1">
      <alignment horizontal="right" vertical="center"/>
    </xf>
    <xf numFmtId="0" fontId="2" fillId="0" borderId="0" xfId="1" applyFont="1"/>
    <xf numFmtId="0" fontId="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2" borderId="5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2" fillId="2" borderId="31" xfId="1" applyFont="1" applyFill="1" applyBorder="1"/>
    <xf numFmtId="0" fontId="2" fillId="2" borderId="6" xfId="1" applyFont="1" applyFill="1" applyBorder="1"/>
    <xf numFmtId="0" fontId="8" fillId="0" borderId="30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/>
    </xf>
    <xf numFmtId="0" fontId="16" fillId="0" borderId="27" xfId="1" applyFont="1" applyBorder="1" applyAlignment="1">
      <alignment horizontal="center"/>
    </xf>
    <xf numFmtId="0" fontId="16" fillId="0" borderId="41" xfId="1" applyFont="1" applyBorder="1" applyAlignment="1">
      <alignment horizontal="center"/>
    </xf>
    <xf numFmtId="49" fontId="15" fillId="4" borderId="50" xfId="1" applyNumberFormat="1" applyFont="1" applyFill="1" applyBorder="1"/>
    <xf numFmtId="0" fontId="15" fillId="4" borderId="51" xfId="1" applyFont="1" applyFill="1" applyBorder="1" applyAlignment="1">
      <alignment vertical="center"/>
    </xf>
    <xf numFmtId="4" fontId="15" fillId="0" borderId="51" xfId="1" applyNumberFormat="1" applyFont="1" applyBorder="1"/>
    <xf numFmtId="4" fontId="15" fillId="0" borderId="31" xfId="1" applyNumberFormat="1" applyFont="1" applyBorder="1"/>
    <xf numFmtId="4" fontId="15" fillId="0" borderId="6" xfId="1" applyNumberFormat="1" applyFont="1" applyBorder="1"/>
    <xf numFmtId="4" fontId="2" fillId="0" borderId="0" xfId="1" applyNumberFormat="1"/>
    <xf numFmtId="0" fontId="17" fillId="4" borderId="51" xfId="1" applyFont="1" applyFill="1" applyBorder="1" applyAlignment="1">
      <alignment vertical="center"/>
    </xf>
    <xf numFmtId="4" fontId="17" fillId="0" borderId="51" xfId="1" applyNumberFormat="1" applyFont="1" applyBorder="1"/>
    <xf numFmtId="4" fontId="17" fillId="0" borderId="27" xfId="1" applyNumberFormat="1" applyFont="1" applyBorder="1"/>
    <xf numFmtId="4" fontId="17" fillId="0" borderId="41" xfId="1" applyNumberFormat="1" applyFont="1" applyBorder="1"/>
    <xf numFmtId="0" fontId="17" fillId="4" borderId="51" xfId="1" applyFont="1" applyFill="1" applyBorder="1" applyAlignment="1">
      <alignment vertical="center" wrapText="1"/>
    </xf>
    <xf numFmtId="49" fontId="2" fillId="0" borderId="30" xfId="1" applyNumberFormat="1" applyFont="1" applyBorder="1"/>
    <xf numFmtId="0" fontId="2" fillId="0" borderId="27" xfId="1" applyFont="1" applyBorder="1" applyAlignment="1">
      <alignment vertical="center" wrapText="1"/>
    </xf>
    <xf numFmtId="4" fontId="2" fillId="0" borderId="27" xfId="1" applyNumberFormat="1" applyFont="1" applyBorder="1"/>
    <xf numFmtId="4" fontId="2" fillId="0" borderId="41" xfId="1" applyNumberFormat="1" applyFont="1" applyBorder="1"/>
    <xf numFmtId="49" fontId="15" fillId="0" borderId="30" xfId="1" applyNumberFormat="1" applyFont="1" applyBorder="1"/>
    <xf numFmtId="0" fontId="15" fillId="0" borderId="27" xfId="1" applyFont="1" applyBorder="1" applyAlignment="1">
      <alignment vertical="center" wrapText="1"/>
    </xf>
    <xf numFmtId="4" fontId="15" fillId="0" borderId="27" xfId="1" applyNumberFormat="1" applyFont="1" applyBorder="1"/>
    <xf numFmtId="4" fontId="15" fillId="0" borderId="41" xfId="1" applyNumberFormat="1" applyFont="1" applyBorder="1"/>
    <xf numFmtId="49" fontId="15" fillId="4" borderId="30" xfId="1" applyNumberFormat="1" applyFont="1" applyFill="1" applyBorder="1"/>
    <xf numFmtId="0" fontId="15" fillId="4" borderId="27" xfId="1" applyFont="1" applyFill="1" applyBorder="1" applyAlignment="1">
      <alignment vertical="center"/>
    </xf>
    <xf numFmtId="0" fontId="2" fillId="0" borderId="27" xfId="1" applyFont="1" applyBorder="1" applyAlignment="1">
      <alignment vertical="center"/>
    </xf>
    <xf numFmtId="0" fontId="17" fillId="0" borderId="27" xfId="1" applyFont="1" applyBorder="1" applyAlignment="1">
      <alignment vertical="center"/>
    </xf>
    <xf numFmtId="0" fontId="17" fillId="4" borderId="27" xfId="1" applyFont="1" applyFill="1" applyBorder="1" applyAlignment="1">
      <alignment vertical="center"/>
    </xf>
    <xf numFmtId="0" fontId="17" fillId="4" borderId="27" xfId="1" applyFont="1" applyFill="1" applyBorder="1" applyAlignment="1">
      <alignment vertical="center" wrapText="1"/>
    </xf>
    <xf numFmtId="4" fontId="17" fillId="0" borderId="27" xfId="1" applyNumberFormat="1" applyFont="1" applyBorder="1" applyAlignment="1">
      <alignment wrapText="1"/>
    </xf>
    <xf numFmtId="4" fontId="17" fillId="0" borderId="41" xfId="1" applyNumberFormat="1" applyFont="1" applyBorder="1" applyAlignment="1">
      <alignment wrapText="1"/>
    </xf>
    <xf numFmtId="4" fontId="17" fillId="0" borderId="0" xfId="1" applyNumberFormat="1" applyFont="1" applyAlignment="1">
      <alignment wrapText="1"/>
    </xf>
    <xf numFmtId="0" fontId="17" fillId="0" borderId="0" xfId="1" applyFont="1" applyAlignment="1">
      <alignment wrapText="1"/>
    </xf>
    <xf numFmtId="0" fontId="17" fillId="0" borderId="27" xfId="1" applyFont="1" applyBorder="1" applyAlignment="1">
      <alignment vertical="center" wrapText="1"/>
    </xf>
    <xf numFmtId="49" fontId="2" fillId="0" borderId="52" xfId="1" applyNumberFormat="1" applyFont="1" applyBorder="1"/>
    <xf numFmtId="0" fontId="2" fillId="0" borderId="53" xfId="1" applyFont="1" applyBorder="1" applyAlignment="1">
      <alignment vertical="center" wrapText="1"/>
    </xf>
    <xf numFmtId="4" fontId="2" fillId="0" borderId="53" xfId="1" applyNumberFormat="1" applyFont="1" applyBorder="1"/>
    <xf numFmtId="4" fontId="2" fillId="0" borderId="54" xfId="1" applyNumberFormat="1" applyFont="1" applyBorder="1"/>
    <xf numFmtId="49" fontId="2" fillId="0" borderId="29" xfId="1" applyNumberFormat="1" applyFont="1" applyBorder="1"/>
    <xf numFmtId="0" fontId="2" fillId="0" borderId="29" xfId="1" applyFont="1" applyBorder="1" applyAlignment="1">
      <alignment vertical="center" wrapText="1"/>
    </xf>
    <xf numFmtId="4" fontId="2" fillId="0" borderId="29" xfId="1" applyNumberFormat="1" applyFont="1" applyBorder="1"/>
    <xf numFmtId="49" fontId="2" fillId="0" borderId="15" xfId="1" applyNumberFormat="1" applyFont="1" applyBorder="1"/>
    <xf numFmtId="0" fontId="2" fillId="0" borderId="15" xfId="1" applyFont="1" applyBorder="1" applyAlignment="1">
      <alignment vertical="center" wrapText="1"/>
    </xf>
    <xf numFmtId="4" fontId="2" fillId="0" borderId="15" xfId="1" applyNumberFormat="1" applyFont="1" applyBorder="1"/>
    <xf numFmtId="1" fontId="18" fillId="0" borderId="1" xfId="1" applyNumberFormat="1" applyFont="1" applyBorder="1" applyAlignment="1">
      <alignment horizontal="center"/>
    </xf>
    <xf numFmtId="1" fontId="18" fillId="0" borderId="2" xfId="1" applyNumberFormat="1" applyFont="1" applyBorder="1" applyAlignment="1">
      <alignment horizontal="center" vertical="center" wrapText="1"/>
    </xf>
    <xf numFmtId="1" fontId="18" fillId="0" borderId="2" xfId="1" applyNumberFormat="1" applyFont="1" applyBorder="1" applyAlignment="1">
      <alignment horizontal="center"/>
    </xf>
    <xf numFmtId="1" fontId="18" fillId="0" borderId="40" xfId="1" applyNumberFormat="1" applyFont="1" applyBorder="1" applyAlignment="1">
      <alignment horizontal="center"/>
    </xf>
    <xf numFmtId="0" fontId="2" fillId="0" borderId="30" xfId="1" applyFont="1" applyBorder="1"/>
    <xf numFmtId="0" fontId="15" fillId="4" borderId="30" xfId="1" applyFont="1" applyFill="1" applyBorder="1"/>
    <xf numFmtId="0" fontId="2" fillId="0" borderId="50" xfId="1" applyFont="1" applyBorder="1"/>
    <xf numFmtId="0" fontId="2" fillId="0" borderId="51" xfId="1" applyFont="1" applyBorder="1" applyAlignment="1">
      <alignment vertical="center" wrapText="1"/>
    </xf>
    <xf numFmtId="4" fontId="2" fillId="0" borderId="51" xfId="1" applyNumberFormat="1" applyFont="1" applyBorder="1"/>
    <xf numFmtId="4" fontId="2" fillId="0" borderId="55" xfId="1" applyNumberFormat="1" applyFont="1" applyBorder="1"/>
    <xf numFmtId="0" fontId="15" fillId="0" borderId="30" xfId="1" applyFont="1" applyBorder="1"/>
    <xf numFmtId="0" fontId="15" fillId="0" borderId="27" xfId="1" applyFont="1" applyBorder="1" applyAlignment="1">
      <alignment vertical="center"/>
    </xf>
    <xf numFmtId="0" fontId="17" fillId="0" borderId="51" xfId="1" applyFont="1" applyBorder="1" applyAlignment="1">
      <alignment vertical="center" wrapText="1"/>
    </xf>
    <xf numFmtId="0" fontId="2" fillId="0" borderId="52" xfId="1" applyFont="1" applyBorder="1"/>
    <xf numFmtId="0" fontId="2" fillId="0" borderId="53" xfId="1" applyFont="1" applyBorder="1" applyAlignment="1">
      <alignment vertical="center"/>
    </xf>
    <xf numFmtId="0" fontId="2" fillId="0" borderId="29" xfId="1" applyFont="1" applyBorder="1"/>
    <xf numFmtId="0" fontId="2" fillId="0" borderId="29" xfId="1" applyFont="1" applyBorder="1" applyAlignment="1">
      <alignment vertical="center"/>
    </xf>
    <xf numFmtId="0" fontId="2" fillId="0" borderId="15" xfId="1" applyFont="1" applyBorder="1"/>
    <xf numFmtId="0" fontId="2" fillId="0" borderId="15" xfId="1" applyFont="1" applyBorder="1" applyAlignment="1">
      <alignment vertical="center"/>
    </xf>
    <xf numFmtId="1" fontId="18" fillId="0" borderId="2" xfId="1" applyNumberFormat="1" applyFont="1" applyBorder="1" applyAlignment="1">
      <alignment horizontal="center" vertical="center"/>
    </xf>
    <xf numFmtId="0" fontId="2" fillId="0" borderId="30" xfId="1" applyFont="1" applyFill="1" applyBorder="1"/>
    <xf numFmtId="0" fontId="2" fillId="0" borderId="27" xfId="1" applyFont="1" applyFill="1" applyBorder="1" applyAlignment="1">
      <alignment vertical="center"/>
    </xf>
    <xf numFmtId="4" fontId="2" fillId="0" borderId="27" xfId="1" applyNumberFormat="1" applyFont="1" applyFill="1" applyBorder="1"/>
    <xf numFmtId="4" fontId="2" fillId="0" borderId="41" xfId="1" applyNumberFormat="1" applyFont="1" applyFill="1" applyBorder="1"/>
    <xf numFmtId="4" fontId="2" fillId="0" borderId="0" xfId="1" applyNumberFormat="1" applyFill="1"/>
    <xf numFmtId="0" fontId="2" fillId="0" borderId="0" xfId="1" applyFill="1"/>
    <xf numFmtId="0" fontId="2" fillId="0" borderId="56" xfId="1" applyFont="1" applyBorder="1"/>
    <xf numFmtId="0" fontId="15" fillId="0" borderId="56" xfId="1" applyFont="1" applyBorder="1"/>
    <xf numFmtId="0" fontId="2" fillId="0" borderId="57" xfId="1" applyFont="1" applyBorder="1"/>
    <xf numFmtId="0" fontId="2" fillId="0" borderId="51" xfId="1" applyFont="1" applyBorder="1" applyAlignment="1">
      <alignment vertical="center"/>
    </xf>
    <xf numFmtId="0" fontId="2" fillId="0" borderId="58" xfId="1" applyFont="1" applyBorder="1"/>
    <xf numFmtId="0" fontId="2" fillId="0" borderId="0" xfId="1" applyFont="1" applyBorder="1"/>
    <xf numFmtId="0" fontId="2" fillId="0" borderId="0" xfId="1" applyFont="1" applyBorder="1" applyAlignment="1">
      <alignment vertical="center" wrapText="1"/>
    </xf>
    <xf numFmtId="4" fontId="2" fillId="0" borderId="0" xfId="1" applyNumberFormat="1" applyFont="1" applyBorder="1"/>
    <xf numFmtId="1" fontId="18" fillId="0" borderId="39" xfId="1" applyNumberFormat="1" applyFont="1" applyBorder="1" applyAlignment="1">
      <alignment horizontal="center"/>
    </xf>
    <xf numFmtId="4" fontId="2" fillId="0" borderId="27" xfId="1" applyNumberFormat="1" applyFont="1" applyBorder="1" applyAlignment="1">
      <alignment wrapText="1"/>
    </xf>
    <xf numFmtId="4" fontId="2" fillId="0" borderId="41" xfId="1" applyNumberFormat="1" applyFont="1" applyBorder="1" applyAlignment="1">
      <alignment wrapText="1"/>
    </xf>
    <xf numFmtId="4" fontId="2" fillId="0" borderId="0" xfId="1" applyNumberFormat="1" applyAlignment="1">
      <alignment wrapText="1"/>
    </xf>
    <xf numFmtId="0" fontId="15" fillId="0" borderId="57" xfId="1" applyFont="1" applyBorder="1"/>
    <xf numFmtId="0" fontId="17" fillId="0" borderId="51" xfId="1" applyFont="1" applyBorder="1" applyAlignment="1">
      <alignment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19" fillId="0" borderId="0" xfId="1" applyFont="1" applyAlignment="1">
      <alignment horizontal="center"/>
    </xf>
    <xf numFmtId="0" fontId="14" fillId="0" borderId="0" xfId="0" applyFont="1" applyAlignment="1">
      <alignment horizontal="center" vertical="center"/>
    </xf>
    <xf numFmtId="4" fontId="0" fillId="0" borderId="0" xfId="0" applyNumberFormat="1"/>
    <xf numFmtId="0" fontId="15" fillId="2" borderId="6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4" fontId="15" fillId="2" borderId="32" xfId="0" applyNumberFormat="1" applyFont="1" applyFill="1" applyBorder="1" applyAlignment="1">
      <alignment horizontal="center" vertical="center" wrapText="1"/>
    </xf>
    <xf numFmtId="4" fontId="15" fillId="2" borderId="61" xfId="0" applyNumberFormat="1" applyFont="1" applyFill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/>
    </xf>
    <xf numFmtId="1" fontId="16" fillId="0" borderId="27" xfId="0" applyNumberFormat="1" applyFont="1" applyBorder="1" applyAlignment="1">
      <alignment horizontal="center" vertical="center"/>
    </xf>
    <xf numFmtId="1" fontId="16" fillId="0" borderId="27" xfId="0" applyNumberFormat="1" applyFont="1" applyBorder="1" applyAlignment="1">
      <alignment horizontal="center"/>
    </xf>
    <xf numFmtId="1" fontId="16" fillId="0" borderId="41" xfId="0" applyNumberFormat="1" applyFont="1" applyBorder="1" applyAlignment="1">
      <alignment horizontal="center"/>
    </xf>
    <xf numFmtId="4" fontId="20" fillId="0" borderId="53" xfId="0" applyNumberFormat="1" applyFont="1" applyBorder="1"/>
    <xf numFmtId="4" fontId="20" fillId="0" borderId="26" xfId="0" applyNumberFormat="1" applyFont="1" applyBorder="1"/>
    <xf numFmtId="0" fontId="0" fillId="0" borderId="0" xfId="0" applyAlignment="1">
      <alignment horizontal="right"/>
    </xf>
    <xf numFmtId="0" fontId="13" fillId="0" borderId="5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4" fontId="13" fillId="0" borderId="27" xfId="0" applyNumberFormat="1" applyFont="1" applyBorder="1" applyAlignment="1">
      <alignment horizontal="right" vertical="center"/>
    </xf>
    <xf numFmtId="4" fontId="13" fillId="0" borderId="41" xfId="0" applyNumberFormat="1" applyFont="1" applyBorder="1" applyAlignment="1">
      <alignment horizontal="right" vertical="center"/>
    </xf>
    <xf numFmtId="4" fontId="20" fillId="0" borderId="24" xfId="1" applyNumberFormat="1" applyFont="1" applyBorder="1"/>
    <xf numFmtId="4" fontId="20" fillId="0" borderId="59" xfId="1" applyNumberFormat="1" applyFont="1" applyBorder="1"/>
    <xf numFmtId="0" fontId="3" fillId="0" borderId="0" xfId="1" applyFont="1" applyAlignment="1">
      <alignment horizontal="center"/>
    </xf>
    <xf numFmtId="0" fontId="22" fillId="0" borderId="0" xfId="1" applyFont="1" applyAlignment="1">
      <alignment horizontal="left"/>
    </xf>
    <xf numFmtId="0" fontId="8" fillId="0" borderId="28" xfId="1" applyFont="1" applyBorder="1" applyAlignment="1">
      <alignment horizontal="center" vertical="center"/>
    </xf>
    <xf numFmtId="49" fontId="15" fillId="0" borderId="50" xfId="1" applyNumberFormat="1" applyFont="1" applyBorder="1" applyAlignment="1">
      <alignment horizontal="right"/>
    </xf>
    <xf numFmtId="0" fontId="15" fillId="0" borderId="63" xfId="1" applyFont="1" applyBorder="1" applyAlignment="1">
      <alignment horizontal="right"/>
    </xf>
    <xf numFmtId="0" fontId="15" fillId="0" borderId="63" xfId="1" applyFont="1" applyBorder="1" applyAlignment="1">
      <alignment vertical="center"/>
    </xf>
    <xf numFmtId="49" fontId="2" fillId="0" borderId="50" xfId="1" applyNumberFormat="1" applyBorder="1" applyAlignment="1">
      <alignment horizontal="right"/>
    </xf>
    <xf numFmtId="49" fontId="2" fillId="0" borderId="63" xfId="1" applyNumberFormat="1" applyBorder="1" applyAlignment="1">
      <alignment horizontal="right"/>
    </xf>
    <xf numFmtId="0" fontId="2" fillId="0" borderId="63" xfId="1" applyBorder="1" applyAlignment="1">
      <alignment vertical="center"/>
    </xf>
    <xf numFmtId="4" fontId="2" fillId="0" borderId="27" xfId="1" applyNumberFormat="1" applyBorder="1"/>
    <xf numFmtId="4" fontId="2" fillId="0" borderId="41" xfId="1" applyNumberFormat="1" applyBorder="1"/>
    <xf numFmtId="0" fontId="2" fillId="0" borderId="63" xfId="1" applyBorder="1" applyAlignment="1">
      <alignment horizontal="right"/>
    </xf>
    <xf numFmtId="0" fontId="2" fillId="0" borderId="63" xfId="1" applyBorder="1" applyAlignment="1">
      <alignment vertical="center" wrapText="1"/>
    </xf>
    <xf numFmtId="0" fontId="15" fillId="0" borderId="63" xfId="1" applyFont="1" applyBorder="1" applyAlignment="1">
      <alignment vertical="center" wrapText="1"/>
    </xf>
    <xf numFmtId="49" fontId="2" fillId="0" borderId="30" xfId="1" applyNumberFormat="1" applyBorder="1" applyAlignment="1">
      <alignment horizontal="right"/>
    </xf>
    <xf numFmtId="0" fontId="2" fillId="0" borderId="27" xfId="1" applyBorder="1" applyAlignment="1">
      <alignment horizontal="right"/>
    </xf>
    <xf numFmtId="0" fontId="2" fillId="0" borderId="28" xfId="1" applyBorder="1" applyAlignment="1">
      <alignment vertical="center"/>
    </xf>
    <xf numFmtId="0" fontId="2" fillId="0" borderId="5" xfId="1" applyBorder="1" applyAlignment="1">
      <alignment horizontal="right"/>
    </xf>
    <xf numFmtId="0" fontId="2" fillId="0" borderId="34" xfId="1" applyBorder="1" applyAlignment="1">
      <alignment horizontal="right"/>
    </xf>
    <xf numFmtId="0" fontId="2" fillId="0" borderId="34" xfId="1" applyBorder="1" applyAlignment="1">
      <alignment vertical="center"/>
    </xf>
    <xf numFmtId="0" fontId="15" fillId="0" borderId="30" xfId="1" applyFont="1" applyBorder="1" applyAlignment="1">
      <alignment horizontal="right"/>
    </xf>
    <xf numFmtId="0" fontId="15" fillId="0" borderId="27" xfId="1" applyFont="1" applyBorder="1" applyAlignment="1">
      <alignment horizontal="right"/>
    </xf>
    <xf numFmtId="0" fontId="15" fillId="0" borderId="28" xfId="1" applyFont="1" applyBorder="1" applyAlignment="1">
      <alignment vertical="center"/>
    </xf>
    <xf numFmtId="0" fontId="2" fillId="0" borderId="34" xfId="1" applyBorder="1" applyAlignment="1">
      <alignment vertical="center" wrapText="1"/>
    </xf>
    <xf numFmtId="0" fontId="15" fillId="0" borderId="28" xfId="1" applyFont="1" applyBorder="1" applyAlignment="1">
      <alignment horizontal="right"/>
    </xf>
    <xf numFmtId="0" fontId="2" fillId="0" borderId="30" xfId="1" applyBorder="1" applyAlignment="1">
      <alignment horizontal="right"/>
    </xf>
    <xf numFmtId="0" fontId="2" fillId="0" borderId="28" xfId="1" applyBorder="1" applyAlignment="1">
      <alignment horizontal="right"/>
    </xf>
    <xf numFmtId="0" fontId="15" fillId="0" borderId="64" xfId="1" applyFont="1" applyBorder="1" applyAlignment="1">
      <alignment horizontal="right"/>
    </xf>
    <xf numFmtId="0" fontId="15" fillId="0" borderId="65" xfId="1" applyFont="1" applyBorder="1" applyAlignment="1">
      <alignment horizontal="right"/>
    </xf>
    <xf numFmtId="0" fontId="15" fillId="0" borderId="65" xfId="1" applyFont="1" applyBorder="1" applyAlignment="1">
      <alignment vertical="center"/>
    </xf>
    <xf numFmtId="0" fontId="2" fillId="0" borderId="64" xfId="1" applyBorder="1" applyAlignment="1">
      <alignment horizontal="right"/>
    </xf>
    <xf numFmtId="0" fontId="2" fillId="0" borderId="65" xfId="1" applyBorder="1" applyAlignment="1">
      <alignment horizontal="right"/>
    </xf>
    <xf numFmtId="0" fontId="2" fillId="0" borderId="65" xfId="1" applyBorder="1" applyAlignment="1">
      <alignment vertical="center"/>
    </xf>
    <xf numFmtId="0" fontId="2" fillId="0" borderId="65" xfId="1" applyBorder="1" applyAlignment="1">
      <alignment vertical="center" wrapText="1"/>
    </xf>
    <xf numFmtId="0" fontId="15" fillId="0" borderId="65" xfId="1" applyFont="1" applyBorder="1" applyAlignment="1">
      <alignment vertical="center" wrapText="1"/>
    </xf>
    <xf numFmtId="0" fontId="2" fillId="0" borderId="52" xfId="1" applyBorder="1" applyAlignment="1">
      <alignment horizontal="right"/>
    </xf>
    <xf numFmtId="0" fontId="2" fillId="0" borderId="66" xfId="1" applyBorder="1" applyAlignment="1">
      <alignment horizontal="right"/>
    </xf>
    <xf numFmtId="0" fontId="2" fillId="0" borderId="66" xfId="1" applyBorder="1" applyAlignment="1">
      <alignment vertical="center"/>
    </xf>
    <xf numFmtId="4" fontId="2" fillId="0" borderId="53" xfId="1" applyNumberFormat="1" applyBorder="1"/>
    <xf numFmtId="4" fontId="2" fillId="0" borderId="54" xfId="1" applyNumberFormat="1" applyBorder="1"/>
    <xf numFmtId="0" fontId="2" fillId="0" borderId="29" xfId="1" applyBorder="1" applyAlignment="1">
      <alignment horizontal="right"/>
    </xf>
    <xf numFmtId="0" fontId="2" fillId="0" borderId="29" xfId="1" applyBorder="1" applyAlignment="1">
      <alignment vertical="center"/>
    </xf>
    <xf numFmtId="4" fontId="2" fillId="0" borderId="29" xfId="1" applyNumberFormat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vertical="center"/>
    </xf>
    <xf numFmtId="4" fontId="2" fillId="0" borderId="0" xfId="1" applyNumberFormat="1" applyBorder="1"/>
    <xf numFmtId="1" fontId="16" fillId="0" borderId="1" xfId="1" applyNumberFormat="1" applyFont="1" applyBorder="1" applyAlignment="1">
      <alignment horizontal="center"/>
    </xf>
    <xf numFmtId="1" fontId="16" fillId="0" borderId="35" xfId="1" applyNumberFormat="1" applyFont="1" applyBorder="1" applyAlignment="1">
      <alignment horizontal="center"/>
    </xf>
    <xf numFmtId="1" fontId="16" fillId="0" borderId="35" xfId="1" applyNumberFormat="1" applyFont="1" applyBorder="1" applyAlignment="1">
      <alignment horizontal="center" vertical="center"/>
    </xf>
    <xf numFmtId="1" fontId="16" fillId="0" borderId="2" xfId="1" applyNumberFormat="1" applyFont="1" applyBorder="1" applyAlignment="1">
      <alignment horizontal="center"/>
    </xf>
    <xf numFmtId="1" fontId="16" fillId="0" borderId="40" xfId="1" applyNumberFormat="1" applyFont="1" applyBorder="1" applyAlignment="1">
      <alignment horizontal="center"/>
    </xf>
    <xf numFmtId="0" fontId="2" fillId="0" borderId="50" xfId="1" applyBorder="1" applyAlignment="1">
      <alignment horizontal="right"/>
    </xf>
    <xf numFmtId="4" fontId="2" fillId="0" borderId="51" xfId="1" applyNumberFormat="1" applyBorder="1"/>
    <xf numFmtId="4" fontId="2" fillId="0" borderId="55" xfId="1" applyNumberFormat="1" applyBorder="1"/>
    <xf numFmtId="0" fontId="2" fillId="0" borderId="28" xfId="1" applyBorder="1" applyAlignment="1">
      <alignment vertical="center" wrapText="1"/>
    </xf>
    <xf numFmtId="0" fontId="2" fillId="0" borderId="15" xfId="1" applyBorder="1" applyAlignment="1">
      <alignment horizontal="right"/>
    </xf>
    <xf numFmtId="0" fontId="2" fillId="0" borderId="15" xfId="1" applyBorder="1" applyAlignment="1">
      <alignment vertical="center"/>
    </xf>
    <xf numFmtId="4" fontId="2" fillId="0" borderId="15" xfId="1" applyNumberFormat="1" applyBorder="1"/>
    <xf numFmtId="0" fontId="15" fillId="0" borderId="28" xfId="1" applyFont="1" applyBorder="1" applyAlignment="1">
      <alignment vertical="center" wrapText="1"/>
    </xf>
    <xf numFmtId="4" fontId="2" fillId="0" borderId="31" xfId="1" applyNumberFormat="1" applyBorder="1"/>
    <xf numFmtId="4" fontId="2" fillId="0" borderId="6" xfId="1" applyNumberFormat="1" applyBorder="1"/>
    <xf numFmtId="4" fontId="9" fillId="0" borderId="0" xfId="1" applyNumberFormat="1" applyFont="1"/>
    <xf numFmtId="0" fontId="3" fillId="0" borderId="0" xfId="1" applyFont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 wrapText="1"/>
    </xf>
    <xf numFmtId="4" fontId="15" fillId="2" borderId="40" xfId="0" applyNumberFormat="1" applyFont="1" applyFill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4" fontId="20" fillId="0" borderId="24" xfId="0" applyNumberFormat="1" applyFont="1" applyBorder="1"/>
    <xf numFmtId="4" fontId="20" fillId="0" borderId="26" xfId="1" applyNumberFormat="1" applyFont="1" applyBorder="1"/>
    <xf numFmtId="0" fontId="13" fillId="0" borderId="72" xfId="0" applyFont="1" applyBorder="1" applyAlignment="1">
      <alignment vertical="center"/>
    </xf>
    <xf numFmtId="4" fontId="13" fillId="0" borderId="31" xfId="0" applyNumberFormat="1" applyFont="1" applyBorder="1" applyAlignment="1">
      <alignment horizontal="right" vertical="center"/>
    </xf>
    <xf numFmtId="4" fontId="15" fillId="0" borderId="4" xfId="1" applyNumberFormat="1" applyFont="1" applyBorder="1"/>
    <xf numFmtId="4" fontId="15" fillId="0" borderId="74" xfId="1" applyNumberFormat="1" applyFont="1" applyBorder="1"/>
    <xf numFmtId="1" fontId="18" fillId="0" borderId="35" xfId="1" applyNumberFormat="1" applyFont="1" applyBorder="1" applyAlignment="1">
      <alignment horizontal="center"/>
    </xf>
    <xf numFmtId="1" fontId="18" fillId="0" borderId="35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/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4" fontId="7" fillId="0" borderId="51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4" fontId="2" fillId="0" borderId="51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4" fontId="2" fillId="0" borderId="27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7" fillId="0" borderId="22" xfId="0" applyFont="1" applyBorder="1" applyAlignment="1">
      <alignment horizontal="left" vertical="center" wrapText="1"/>
    </xf>
    <xf numFmtId="4" fontId="2" fillId="0" borderId="22" xfId="0" applyNumberFormat="1" applyFont="1" applyBorder="1" applyAlignment="1">
      <alignment vertical="center"/>
    </xf>
    <xf numFmtId="4" fontId="27" fillId="0" borderId="53" xfId="0" applyNumberFormat="1" applyFont="1" applyBorder="1" applyAlignment="1">
      <alignment horizontal="center" vertical="center"/>
    </xf>
    <xf numFmtId="4" fontId="20" fillId="0" borderId="24" xfId="0" applyNumberFormat="1" applyFont="1" applyBorder="1" applyAlignment="1">
      <alignment horizontal="right" vertical="center"/>
    </xf>
    <xf numFmtId="4" fontId="20" fillId="0" borderId="2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4" fontId="7" fillId="0" borderId="27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25" fillId="0" borderId="76" xfId="0" applyFont="1" applyBorder="1" applyAlignment="1">
      <alignment vertical="center"/>
    </xf>
    <xf numFmtId="0" fontId="25" fillId="0" borderId="77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5" fillId="0" borderId="77" xfId="0" applyNumberFormat="1" applyFont="1" applyBorder="1" applyAlignment="1">
      <alignment vertical="center"/>
    </xf>
    <xf numFmtId="4" fontId="25" fillId="0" borderId="27" xfId="0" applyNumberFormat="1" applyFont="1" applyBorder="1" applyAlignment="1">
      <alignment horizontal="right" vertical="center"/>
    </xf>
    <xf numFmtId="4" fontId="25" fillId="0" borderId="41" xfId="0" applyNumberFormat="1" applyFont="1" applyBorder="1" applyAlignment="1">
      <alignment horizontal="right" vertical="center"/>
    </xf>
    <xf numFmtId="4" fontId="28" fillId="0" borderId="53" xfId="0" applyNumberFormat="1" applyFont="1" applyBorder="1" applyAlignment="1">
      <alignment horizontal="right" vertical="center"/>
    </xf>
    <xf numFmtId="4" fontId="14" fillId="0" borderId="24" xfId="0" applyNumberFormat="1" applyFont="1" applyBorder="1" applyAlignment="1">
      <alignment horizontal="right" vertical="center"/>
    </xf>
    <xf numFmtId="4" fontId="14" fillId="0" borderId="26" xfId="0" applyNumberFormat="1" applyFont="1" applyBorder="1" applyAlignment="1">
      <alignment horizontal="right" vertical="center"/>
    </xf>
    <xf numFmtId="0" fontId="24" fillId="0" borderId="0" xfId="0" applyFont="1" applyAlignment="1"/>
    <xf numFmtId="0" fontId="29" fillId="0" borderId="50" xfId="0" applyFont="1" applyBorder="1" applyAlignment="1">
      <alignment horizontal="right" vertical="center"/>
    </xf>
    <xf numFmtId="0" fontId="29" fillId="0" borderId="51" xfId="0" applyFont="1" applyBorder="1" applyAlignment="1">
      <alignment horizontal="right" vertical="center"/>
    </xf>
    <xf numFmtId="0" fontId="29" fillId="0" borderId="51" xfId="0" applyFont="1" applyBorder="1" applyAlignment="1">
      <alignment horizontal="left" vertical="center" wrapText="1"/>
    </xf>
    <xf numFmtId="4" fontId="29" fillId="0" borderId="51" xfId="0" applyNumberFormat="1" applyFont="1" applyBorder="1" applyAlignment="1">
      <alignment horizontal="right" vertical="center"/>
    </xf>
    <xf numFmtId="0" fontId="0" fillId="0" borderId="0" xfId="0" applyAlignment="1"/>
    <xf numFmtId="0" fontId="3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21" fillId="1" borderId="78" xfId="0" applyFont="1" applyFill="1" applyBorder="1" applyAlignment="1">
      <alignment horizontal="center" vertical="center"/>
    </xf>
    <xf numFmtId="0" fontId="21" fillId="1" borderId="2" xfId="0" applyFont="1" applyFill="1" applyBorder="1" applyAlignment="1">
      <alignment vertical="center"/>
    </xf>
    <xf numFmtId="0" fontId="21" fillId="1" borderId="2" xfId="0" applyFont="1" applyFill="1" applyBorder="1" applyAlignment="1">
      <alignment vertical="center" wrapText="1"/>
    </xf>
    <xf numFmtId="4" fontId="21" fillId="1" borderId="2" xfId="0" applyNumberFormat="1" applyFont="1" applyFill="1" applyBorder="1" applyAlignment="1">
      <alignment vertical="center"/>
    </xf>
    <xf numFmtId="4" fontId="20" fillId="1" borderId="2" xfId="0" applyNumberFormat="1" applyFont="1" applyFill="1" applyBorder="1" applyAlignment="1">
      <alignment horizontal="right" vertical="center"/>
    </xf>
    <xf numFmtId="4" fontId="20" fillId="1" borderId="40" xfId="0" applyNumberFormat="1" applyFont="1" applyFill="1" applyBorder="1" applyAlignment="1">
      <alignment horizontal="right" vertical="center"/>
    </xf>
    <xf numFmtId="0" fontId="21" fillId="0" borderId="79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1" fillId="0" borderId="24" xfId="0" applyFont="1" applyBorder="1" applyAlignment="1">
      <alignment vertical="center" wrapText="1"/>
    </xf>
    <xf numFmtId="4" fontId="21" fillId="0" borderId="24" xfId="0" applyNumberFormat="1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vertical="center"/>
    </xf>
    <xf numFmtId="0" fontId="21" fillId="0" borderId="29" xfId="0" applyFont="1" applyBorder="1" applyAlignment="1">
      <alignment vertical="center" wrapText="1"/>
    </xf>
    <xf numFmtId="4" fontId="21" fillId="0" borderId="29" xfId="0" applyNumberFormat="1" applyFont="1" applyBorder="1" applyAlignment="1">
      <alignment vertical="center"/>
    </xf>
    <xf numFmtId="0" fontId="30" fillId="0" borderId="0" xfId="0" applyFont="1" applyBorder="1"/>
    <xf numFmtId="0" fontId="0" fillId="0" borderId="0" xfId="0" applyBorder="1"/>
    <xf numFmtId="0" fontId="31" fillId="0" borderId="15" xfId="0" applyFont="1" applyBorder="1" applyAlignment="1">
      <alignment horizontal="center" vertical="center"/>
    </xf>
    <xf numFmtId="0" fontId="30" fillId="0" borderId="0" xfId="0" applyFont="1"/>
    <xf numFmtId="0" fontId="6" fillId="2" borderId="49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 wrapText="1"/>
    </xf>
    <xf numFmtId="0" fontId="15" fillId="2" borderId="81" xfId="0" applyFont="1" applyFill="1" applyBorder="1" applyAlignment="1">
      <alignment horizontal="center" wrapText="1"/>
    </xf>
    <xf numFmtId="0" fontId="15" fillId="2" borderId="82" xfId="0" applyFont="1" applyFill="1" applyBorder="1" applyAlignment="1">
      <alignment horizontal="center" wrapText="1"/>
    </xf>
    <xf numFmtId="0" fontId="21" fillId="1" borderId="1" xfId="0" applyFont="1" applyFill="1" applyBorder="1" applyAlignment="1">
      <alignment horizontal="center" vertical="center"/>
    </xf>
    <xf numFmtId="4" fontId="15" fillId="1" borderId="40" xfId="0" applyNumberFormat="1" applyFont="1" applyFill="1" applyBorder="1" applyAlignment="1">
      <alignment horizontal="right" vertical="center"/>
    </xf>
    <xf numFmtId="0" fontId="21" fillId="0" borderId="83" xfId="0" applyFont="1" applyBorder="1" applyAlignment="1">
      <alignment horizontal="center" vertical="center"/>
    </xf>
    <xf numFmtId="4" fontId="15" fillId="0" borderId="26" xfId="0" applyNumberFormat="1" applyFont="1" applyBorder="1" applyAlignment="1">
      <alignment horizontal="right" vertical="center"/>
    </xf>
    <xf numFmtId="0" fontId="10" fillId="0" borderId="0" xfId="0" applyFont="1"/>
    <xf numFmtId="0" fontId="32" fillId="0" borderId="0" xfId="0" applyFont="1" applyAlignment="1">
      <alignment horizontal="right" vertical="center"/>
    </xf>
    <xf numFmtId="0" fontId="15" fillId="2" borderId="32" xfId="0" applyFont="1" applyFill="1" applyBorder="1" applyAlignment="1">
      <alignment horizontal="center" wrapText="1"/>
    </xf>
    <xf numFmtId="0" fontId="15" fillId="2" borderId="61" xfId="0" applyFont="1" applyFill="1" applyBorder="1" applyAlignment="1">
      <alignment horizontal="center" wrapText="1"/>
    </xf>
    <xf numFmtId="0" fontId="9" fillId="1" borderId="30" xfId="0" applyFont="1" applyFill="1" applyBorder="1" applyAlignment="1">
      <alignment horizontal="center" vertical="center"/>
    </xf>
    <xf numFmtId="0" fontId="33" fillId="1" borderId="27" xfId="0" applyFont="1" applyFill="1" applyBorder="1" applyAlignment="1">
      <alignment vertical="center"/>
    </xf>
    <xf numFmtId="4" fontId="33" fillId="1" borderId="27" xfId="0" applyNumberFormat="1" applyFont="1" applyFill="1" applyBorder="1" applyAlignment="1">
      <alignment vertical="center"/>
    </xf>
    <xf numFmtId="4" fontId="20" fillId="1" borderId="27" xfId="0" applyNumberFormat="1" applyFont="1" applyFill="1" applyBorder="1" applyAlignment="1">
      <alignment horizontal="right" vertical="center"/>
    </xf>
    <xf numFmtId="4" fontId="20" fillId="1" borderId="41" xfId="0" applyNumberFormat="1" applyFont="1" applyFill="1" applyBorder="1" applyAlignment="1">
      <alignment horizontal="right" vertical="center"/>
    </xf>
    <xf numFmtId="0" fontId="34" fillId="0" borderId="83" xfId="0" applyFont="1" applyBorder="1" applyAlignment="1">
      <alignment horizontal="center" vertical="center"/>
    </xf>
    <xf numFmtId="0" fontId="33" fillId="0" borderId="24" xfId="0" applyFont="1" applyBorder="1" applyAlignment="1">
      <alignment vertical="center"/>
    </xf>
    <xf numFmtId="4" fontId="33" fillId="0" borderId="24" xfId="0" applyNumberFormat="1" applyFont="1" applyBorder="1" applyAlignment="1">
      <alignment vertical="center"/>
    </xf>
    <xf numFmtId="0" fontId="16" fillId="0" borderId="28" xfId="0" applyFont="1" applyBorder="1" applyAlignment="1">
      <alignment horizontal="center"/>
    </xf>
    <xf numFmtId="0" fontId="16" fillId="0" borderId="73" xfId="0" applyFont="1" applyBorder="1" applyAlignment="1">
      <alignment horizontal="center"/>
    </xf>
    <xf numFmtId="0" fontId="29" fillId="0" borderId="30" xfId="0" applyFont="1" applyBorder="1"/>
    <xf numFmtId="0" fontId="29" fillId="0" borderId="27" xfId="0" applyFont="1" applyBorder="1"/>
    <xf numFmtId="4" fontId="29" fillId="0" borderId="27" xfId="0" applyNumberFormat="1" applyFont="1" applyBorder="1"/>
    <xf numFmtId="4" fontId="22" fillId="0" borderId="28" xfId="0" applyNumberFormat="1" applyFont="1" applyBorder="1"/>
    <xf numFmtId="4" fontId="22" fillId="0" borderId="73" xfId="0" applyNumberFormat="1" applyFont="1" applyBorder="1"/>
    <xf numFmtId="0" fontId="29" fillId="0" borderId="10" xfId="0" applyFont="1" applyBorder="1"/>
    <xf numFmtId="0" fontId="29" fillId="0" borderId="22" xfId="0" applyFont="1" applyBorder="1"/>
    <xf numFmtId="4" fontId="29" fillId="0" borderId="22" xfId="0" applyNumberFormat="1" applyFont="1" applyBorder="1"/>
    <xf numFmtId="4" fontId="28" fillId="0" borderId="53" xfId="0" applyNumberFormat="1" applyFont="1" applyBorder="1" applyAlignment="1">
      <alignment vertical="center"/>
    </xf>
    <xf numFmtId="4" fontId="14" fillId="0" borderId="84" xfId="0" applyNumberFormat="1" applyFont="1" applyBorder="1" applyAlignment="1">
      <alignment horizontal="right" vertical="center"/>
    </xf>
    <xf numFmtId="4" fontId="14" fillId="0" borderId="15" xfId="0" applyNumberFormat="1" applyFont="1" applyBorder="1" applyAlignment="1">
      <alignment horizontal="right" vertical="center"/>
    </xf>
    <xf numFmtId="0" fontId="8" fillId="5" borderId="57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5" borderId="72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6" fillId="5" borderId="81" xfId="0" applyFont="1" applyFill="1" applyBorder="1" applyAlignment="1">
      <alignment horizontal="center" vertical="center" wrapText="1"/>
    </xf>
    <xf numFmtId="4" fontId="6" fillId="5" borderId="87" xfId="0" applyNumberFormat="1" applyFont="1" applyFill="1" applyBorder="1" applyAlignment="1">
      <alignment horizontal="right" vertical="center" wrapText="1"/>
    </xf>
    <xf numFmtId="4" fontId="15" fillId="0" borderId="81" xfId="0" applyNumberFormat="1" applyFont="1" applyBorder="1" applyAlignment="1">
      <alignment horizontal="right" vertical="center"/>
    </xf>
    <xf numFmtId="4" fontId="15" fillId="0" borderId="82" xfId="0" applyNumberFormat="1" applyFont="1" applyBorder="1" applyAlignment="1">
      <alignment horizontal="right" vertical="center"/>
    </xf>
    <xf numFmtId="0" fontId="4" fillId="5" borderId="6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right" vertical="center" wrapText="1"/>
    </xf>
    <xf numFmtId="0" fontId="4" fillId="5" borderId="88" xfId="0" applyFont="1" applyFill="1" applyBorder="1" applyAlignment="1">
      <alignment horizontal="right" vertical="center" wrapText="1"/>
    </xf>
    <xf numFmtId="0" fontId="4" fillId="5" borderId="31" xfId="0" applyFont="1" applyFill="1" applyBorder="1" applyAlignment="1">
      <alignment horizontal="left" vertical="center" wrapText="1"/>
    </xf>
    <xf numFmtId="4" fontId="4" fillId="5" borderId="34" xfId="0" applyNumberFormat="1" applyFont="1" applyFill="1" applyBorder="1" applyAlignment="1">
      <alignment horizontal="right" vertical="center" wrapText="1"/>
    </xf>
    <xf numFmtId="0" fontId="4" fillId="5" borderId="57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center" wrapText="1"/>
    </xf>
    <xf numFmtId="0" fontId="4" fillId="5" borderId="72" xfId="0" applyFont="1" applyFill="1" applyBorder="1" applyAlignment="1">
      <alignment horizontal="right" vertical="center" wrapText="1"/>
    </xf>
    <xf numFmtId="0" fontId="4" fillId="5" borderId="51" xfId="0" applyFont="1" applyFill="1" applyBorder="1" applyAlignment="1">
      <alignment horizontal="left" vertical="center" wrapText="1"/>
    </xf>
    <xf numFmtId="4" fontId="4" fillId="5" borderId="28" xfId="0" applyNumberFormat="1" applyFont="1" applyFill="1" applyBorder="1" applyAlignment="1">
      <alignment horizontal="right" vertical="center" wrapText="1"/>
    </xf>
    <xf numFmtId="0" fontId="4" fillId="5" borderId="60" xfId="0" applyFont="1" applyFill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89" xfId="0" applyBorder="1" applyAlignment="1">
      <alignment horizontal="right" vertical="center" wrapText="1"/>
    </xf>
    <xf numFmtId="0" fontId="4" fillId="5" borderId="32" xfId="0" applyFont="1" applyFill="1" applyBorder="1" applyAlignment="1">
      <alignment horizontal="left" vertical="center" wrapText="1"/>
    </xf>
    <xf numFmtId="4" fontId="4" fillId="5" borderId="80" xfId="0" applyNumberFormat="1" applyFont="1" applyFill="1" applyBorder="1" applyAlignment="1">
      <alignment horizontal="right" vertical="center" wrapText="1"/>
    </xf>
    <xf numFmtId="0" fontId="7" fillId="0" borderId="30" xfId="0" applyFont="1" applyBorder="1" applyAlignment="1">
      <alignment vertical="top"/>
    </xf>
    <xf numFmtId="0" fontId="7" fillId="0" borderId="27" xfId="0" applyFont="1" applyBorder="1" applyAlignment="1">
      <alignment vertical="top"/>
    </xf>
    <xf numFmtId="0" fontId="7" fillId="0" borderId="27" xfId="0" applyNumberFormat="1" applyFont="1" applyBorder="1" applyAlignment="1">
      <alignment vertical="top" wrapText="1"/>
    </xf>
    <xf numFmtId="4" fontId="7" fillId="0" borderId="28" xfId="0" applyNumberFormat="1" applyFont="1" applyBorder="1" applyAlignment="1">
      <alignment horizontal="right" vertical="top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4" fontId="7" fillId="0" borderId="28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left" vertical="center" wrapText="1" shrinkToFit="1"/>
    </xf>
    <xf numFmtId="0" fontId="7" fillId="0" borderId="6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" fontId="7" fillId="0" borderId="6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 shrinkToFit="1"/>
    </xf>
    <xf numFmtId="4" fontId="13" fillId="0" borderId="27" xfId="0" applyNumberFormat="1" applyFont="1" applyBorder="1" applyAlignment="1">
      <alignment horizontal="right" vertical="top"/>
    </xf>
    <xf numFmtId="4" fontId="13" fillId="0" borderId="41" xfId="0" applyNumberFormat="1" applyFont="1" applyBorder="1" applyAlignment="1">
      <alignment horizontal="right" vertical="top"/>
    </xf>
    <xf numFmtId="4" fontId="20" fillId="0" borderId="53" xfId="0" applyNumberFormat="1" applyFont="1" applyBorder="1" applyAlignment="1">
      <alignment horizontal="right" vertical="center"/>
    </xf>
    <xf numFmtId="4" fontId="20" fillId="0" borderId="54" xfId="0" applyNumberFormat="1" applyFont="1" applyBorder="1" applyAlignment="1">
      <alignment horizontal="right" vertical="center"/>
    </xf>
    <xf numFmtId="4" fontId="20" fillId="0" borderId="66" xfId="0" applyNumberFormat="1" applyFont="1" applyBorder="1" applyAlignment="1">
      <alignment horizontal="right" vertical="center"/>
    </xf>
    <xf numFmtId="4" fontId="21" fillId="0" borderId="24" xfId="2" applyNumberFormat="1" applyFont="1" applyBorder="1" applyAlignment="1">
      <alignment vertical="center"/>
    </xf>
    <xf numFmtId="4" fontId="21" fillId="0" borderId="43" xfId="2" applyNumberFormat="1" applyFont="1" applyBorder="1" applyAlignment="1">
      <alignment horizontal="right" vertical="center" wrapText="1"/>
    </xf>
    <xf numFmtId="4" fontId="21" fillId="0" borderId="24" xfId="2" applyNumberFormat="1" applyFont="1" applyBorder="1" applyAlignment="1">
      <alignment horizontal="right" vertical="center" wrapText="1"/>
    </xf>
    <xf numFmtId="4" fontId="35" fillId="0" borderId="2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/>
    </xf>
    <xf numFmtId="4" fontId="15" fillId="0" borderId="27" xfId="0" applyNumberFormat="1" applyFont="1" applyBorder="1" applyAlignment="1">
      <alignment vertical="center"/>
    </xf>
    <xf numFmtId="4" fontId="15" fillId="0" borderId="27" xfId="0" applyNumberFormat="1" applyFont="1" applyBorder="1" applyAlignment="1">
      <alignment horizontal="left" vertical="center"/>
    </xf>
    <xf numFmtId="0" fontId="13" fillId="0" borderId="77" xfId="0" applyFont="1" applyBorder="1" applyAlignment="1">
      <alignment horizontal="center" vertical="center" wrapText="1"/>
    </xf>
    <xf numFmtId="0" fontId="13" fillId="0" borderId="77" xfId="0" applyFont="1" applyBorder="1" applyAlignment="1">
      <alignment vertical="center" wrapText="1"/>
    </xf>
    <xf numFmtId="4" fontId="13" fillId="0" borderId="77" xfId="0" applyNumberFormat="1" applyFont="1" applyBorder="1" applyAlignment="1">
      <alignment vertical="center"/>
    </xf>
    <xf numFmtId="4" fontId="13" fillId="0" borderId="77" xfId="0" applyNumberFormat="1" applyFont="1" applyBorder="1" applyAlignment="1">
      <alignment vertical="center" wrapText="1"/>
    </xf>
    <xf numFmtId="4" fontId="13" fillId="0" borderId="77" xfId="0" applyNumberFormat="1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4" fontId="13" fillId="0" borderId="51" xfId="0" applyNumberFormat="1" applyFont="1" applyBorder="1" applyAlignment="1">
      <alignment vertical="center"/>
    </xf>
    <xf numFmtId="4" fontId="13" fillId="0" borderId="51" xfId="0" applyNumberFormat="1" applyFont="1" applyBorder="1" applyAlignment="1">
      <alignment horizontal="left" vertical="center" wrapText="1"/>
    </xf>
    <xf numFmtId="4" fontId="13" fillId="0" borderId="5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5" fillId="0" borderId="34" xfId="0" applyNumberFormat="1" applyFont="1" applyBorder="1"/>
    <xf numFmtId="4" fontId="15" fillId="0" borderId="31" xfId="0" applyNumberFormat="1" applyFont="1" applyBorder="1"/>
    <xf numFmtId="4" fontId="15" fillId="0" borderId="88" xfId="0" applyNumberFormat="1" applyFont="1" applyBorder="1"/>
    <xf numFmtId="0" fontId="0" fillId="0" borderId="77" xfId="0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4" fontId="0" fillId="0" borderId="63" xfId="0" applyNumberFormat="1" applyFill="1" applyBorder="1"/>
    <xf numFmtId="4" fontId="0" fillId="0" borderId="51" xfId="0" applyNumberFormat="1" applyBorder="1"/>
    <xf numFmtId="4" fontId="0" fillId="0" borderId="72" xfId="0" applyNumberFormat="1" applyBorder="1"/>
    <xf numFmtId="0" fontId="0" fillId="0" borderId="20" xfId="0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vertical="center"/>
    </xf>
    <xf numFmtId="4" fontId="0" fillId="0" borderId="44" xfId="0" applyNumberFormat="1" applyFill="1" applyBorder="1"/>
    <xf numFmtId="4" fontId="0" fillId="0" borderId="20" xfId="0" applyNumberFormat="1" applyBorder="1"/>
    <xf numFmtId="4" fontId="0" fillId="0" borderId="8" xfId="0" applyNumberFormat="1" applyBorder="1"/>
    <xf numFmtId="4" fontId="0" fillId="0" borderId="44" xfId="0" applyNumberFormat="1" applyBorder="1"/>
    <xf numFmtId="0" fontId="0" fillId="0" borderId="37" xfId="0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37" fillId="0" borderId="37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0" fillId="0" borderId="90" xfId="0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37" fillId="0" borderId="90" xfId="0" applyFont="1" applyBorder="1" applyAlignment="1">
      <alignment vertical="center"/>
    </xf>
    <xf numFmtId="0" fontId="16" fillId="0" borderId="90" xfId="0" applyFont="1" applyBorder="1" applyAlignment="1">
      <alignment vertical="center"/>
    </xf>
    <xf numFmtId="4" fontId="0" fillId="0" borderId="34" xfId="0" applyNumberFormat="1" applyBorder="1"/>
    <xf numFmtId="4" fontId="0" fillId="0" borderId="31" xfId="0" applyNumberFormat="1" applyBorder="1"/>
    <xf numFmtId="4" fontId="0" fillId="0" borderId="88" xfId="0" applyNumberFormat="1" applyBorder="1"/>
    <xf numFmtId="4" fontId="15" fillId="0" borderId="28" xfId="0" applyNumberFormat="1" applyFont="1" applyBorder="1"/>
    <xf numFmtId="4" fontId="15" fillId="0" borderId="27" xfId="0" applyNumberFormat="1" applyFont="1" applyBorder="1"/>
    <xf numFmtId="4" fontId="15" fillId="0" borderId="70" xfId="0" applyNumberFormat="1" applyFont="1" applyBorder="1"/>
    <xf numFmtId="0" fontId="0" fillId="0" borderId="34" xfId="0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37" fillId="0" borderId="88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9" fillId="2" borderId="70" xfId="0" applyFont="1" applyFill="1" applyBorder="1" applyAlignment="1">
      <alignment horizontal="center" vertical="center"/>
    </xf>
    <xf numFmtId="4" fontId="14" fillId="2" borderId="28" xfId="0" applyNumberFormat="1" applyFont="1" applyFill="1" applyBorder="1"/>
    <xf numFmtId="4" fontId="14" fillId="2" borderId="27" xfId="0" applyNumberFormat="1" applyFont="1" applyFill="1" applyBorder="1"/>
    <xf numFmtId="4" fontId="14" fillId="2" borderId="70" xfId="0" applyNumberFormat="1" applyFont="1" applyFill="1" applyBorder="1"/>
    <xf numFmtId="0" fontId="38" fillId="0" borderId="0" xfId="0" applyFont="1"/>
    <xf numFmtId="0" fontId="39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4" fontId="21" fillId="0" borderId="27" xfId="0" applyNumberFormat="1" applyFont="1" applyBorder="1" applyAlignment="1">
      <alignment vertical="center"/>
    </xf>
    <xf numFmtId="4" fontId="20" fillId="0" borderId="27" xfId="0" applyNumberFormat="1" applyFont="1" applyBorder="1"/>
    <xf numFmtId="49" fontId="31" fillId="0" borderId="51" xfId="0" applyNumberFormat="1" applyFont="1" applyBorder="1" applyAlignment="1">
      <alignment horizontal="center" vertical="center"/>
    </xf>
    <xf numFmtId="4" fontId="31" fillId="0" borderId="51" xfId="0" applyNumberFormat="1" applyFont="1" applyBorder="1" applyAlignment="1">
      <alignment horizontal="left" vertical="center" wrapText="1"/>
    </xf>
    <xf numFmtId="4" fontId="31" fillId="0" borderId="51" xfId="0" applyNumberFormat="1" applyFont="1" applyBorder="1" applyAlignment="1">
      <alignment horizontal="right" vertical="center"/>
    </xf>
    <xf numFmtId="0" fontId="30" fillId="0" borderId="77" xfId="0" applyFont="1" applyBorder="1" applyAlignment="1">
      <alignment horizontal="center" vertical="center"/>
    </xf>
    <xf numFmtId="0" fontId="30" fillId="0" borderId="77" xfId="0" applyFont="1" applyBorder="1" applyAlignment="1">
      <alignment vertical="center" wrapText="1"/>
    </xf>
    <xf numFmtId="4" fontId="30" fillId="0" borderId="77" xfId="0" applyNumberFormat="1" applyFont="1" applyBorder="1" applyAlignment="1">
      <alignment vertical="center"/>
    </xf>
    <xf numFmtId="4" fontId="30" fillId="0" borderId="27" xfId="0" applyNumberFormat="1" applyFont="1" applyBorder="1" applyAlignment="1">
      <alignment horizontal="right" vertical="center"/>
    </xf>
    <xf numFmtId="0" fontId="30" fillId="0" borderId="27" xfId="0" applyFont="1" applyBorder="1" applyAlignment="1">
      <alignment horizontal="center" vertical="center"/>
    </xf>
    <xf numFmtId="0" fontId="30" fillId="0" borderId="72" xfId="0" applyFont="1" applyBorder="1" applyAlignment="1">
      <alignment vertical="center" wrapText="1"/>
    </xf>
    <xf numFmtId="4" fontId="30" fillId="0" borderId="51" xfId="0" applyNumberFormat="1" applyFont="1" applyBorder="1" applyAlignment="1">
      <alignment vertical="center"/>
    </xf>
    <xf numFmtId="4" fontId="30" fillId="0" borderId="31" xfId="0" applyNumberFormat="1" applyFont="1" applyBorder="1" applyAlignment="1">
      <alignment horizontal="right" vertical="center"/>
    </xf>
    <xf numFmtId="0" fontId="18" fillId="0" borderId="88" xfId="0" applyFont="1" applyBorder="1" applyAlignment="1">
      <alignment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18" fillId="0" borderId="77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37" fillId="0" borderId="77" xfId="0" applyFont="1" applyBorder="1" applyAlignment="1">
      <alignment vertical="center"/>
    </xf>
    <xf numFmtId="0" fontId="18" fillId="0" borderId="20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0" borderId="37" xfId="0" applyFont="1" applyBorder="1" applyAlignment="1">
      <alignment vertical="center"/>
    </xf>
    <xf numFmtId="2" fontId="18" fillId="0" borderId="37" xfId="0" applyNumberFormat="1" applyFont="1" applyBorder="1" applyAlignment="1">
      <alignment vertical="center" wrapText="1"/>
    </xf>
    <xf numFmtId="0" fontId="16" fillId="0" borderId="94" xfId="0" applyFont="1" applyBorder="1" applyAlignment="1">
      <alignment horizontal="center" vertical="center"/>
    </xf>
    <xf numFmtId="0" fontId="37" fillId="0" borderId="94" xfId="0" applyFont="1" applyBorder="1" applyAlignment="1">
      <alignment vertical="center"/>
    </xf>
    <xf numFmtId="4" fontId="0" fillId="0" borderId="91" xfId="0" applyNumberFormat="1" applyBorder="1"/>
    <xf numFmtId="4" fontId="0" fillId="0" borderId="90" xfId="0" applyNumberFormat="1" applyBorder="1"/>
    <xf numFmtId="4" fontId="0" fillId="0" borderId="92" xfId="0" applyNumberFormat="1" applyBorder="1"/>
    <xf numFmtId="0" fontId="12" fillId="0" borderId="28" xfId="0" applyFont="1" applyBorder="1"/>
    <xf numFmtId="0" fontId="12" fillId="0" borderId="27" xfId="0" applyFont="1" applyBorder="1"/>
    <xf numFmtId="0" fontId="12" fillId="0" borderId="70" xfId="0" applyFont="1" applyBorder="1"/>
    <xf numFmtId="1" fontId="12" fillId="0" borderId="28" xfId="0" applyNumberFormat="1" applyFont="1" applyBorder="1" applyAlignment="1">
      <alignment horizontal="center" vertical="center"/>
    </xf>
    <xf numFmtId="1" fontId="18" fillId="0" borderId="27" xfId="0" applyNumberFormat="1" applyFont="1" applyBorder="1" applyAlignment="1">
      <alignment horizontal="center" vertical="center"/>
    </xf>
    <xf numFmtId="1" fontId="18" fillId="0" borderId="70" xfId="0" applyNumberFormat="1" applyFont="1" applyBorder="1" applyAlignment="1">
      <alignment horizontal="center" vertical="center"/>
    </xf>
    <xf numFmtId="1" fontId="12" fillId="0" borderId="28" xfId="0" applyNumberFormat="1" applyFont="1" applyBorder="1" applyAlignment="1">
      <alignment horizontal="center"/>
    </xf>
    <xf numFmtId="1" fontId="12" fillId="0" borderId="27" xfId="0" applyNumberFormat="1" applyFont="1" applyBorder="1" applyAlignment="1">
      <alignment horizontal="center"/>
    </xf>
    <xf numFmtId="1" fontId="12" fillId="0" borderId="70" xfId="0" applyNumberFormat="1" applyFont="1" applyBorder="1" applyAlignment="1">
      <alignment horizontal="center"/>
    </xf>
    <xf numFmtId="0" fontId="0" fillId="0" borderId="93" xfId="0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37" fillId="0" borderId="93" xfId="0" applyFont="1" applyBorder="1" applyAlignment="1">
      <alignment vertical="center"/>
    </xf>
    <xf numFmtId="0" fontId="16" fillId="0" borderId="93" xfId="0" applyFont="1" applyBorder="1" applyAlignment="1">
      <alignment vertical="center"/>
    </xf>
    <xf numFmtId="4" fontId="0" fillId="0" borderId="93" xfId="0" applyNumberFormat="1" applyBorder="1"/>
    <xf numFmtId="0" fontId="0" fillId="0" borderId="94" xfId="0" applyBorder="1" applyAlignment="1">
      <alignment horizontal="center" vertical="center"/>
    </xf>
    <xf numFmtId="0" fontId="16" fillId="0" borderId="94" xfId="0" applyFont="1" applyBorder="1" applyAlignment="1">
      <alignment vertical="center"/>
    </xf>
    <xf numFmtId="4" fontId="0" fillId="0" borderId="94" xfId="0" applyNumberFormat="1" applyBorder="1"/>
    <xf numFmtId="4" fontId="40" fillId="0" borderId="27" xfId="0" applyNumberFormat="1" applyFont="1" applyBorder="1" applyAlignment="1">
      <alignment vertical="center"/>
    </xf>
    <xf numFmtId="0" fontId="21" fillId="0" borderId="23" xfId="1" applyFont="1" applyBorder="1" applyAlignment="1">
      <alignment horizontal="center" vertical="center"/>
    </xf>
    <xf numFmtId="0" fontId="21" fillId="0" borderId="25" xfId="1" applyFont="1" applyBorder="1" applyAlignment="1">
      <alignment horizontal="center" vertical="center"/>
    </xf>
    <xf numFmtId="0" fontId="20" fillId="0" borderId="58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17" fillId="0" borderId="0" xfId="1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9" fillId="2" borderId="4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15" fillId="2" borderId="32" xfId="1" applyFont="1" applyFill="1" applyBorder="1" applyAlignment="1">
      <alignment horizontal="center" vertical="top" wrapText="1"/>
    </xf>
    <xf numFmtId="0" fontId="15" fillId="2" borderId="31" xfId="1" applyFont="1" applyFill="1" applyBorder="1" applyAlignment="1">
      <alignment horizontal="center" vertical="top" wrapText="1"/>
    </xf>
    <xf numFmtId="0" fontId="15" fillId="2" borderId="4" xfId="1" applyFont="1" applyFill="1" applyBorder="1" applyAlignment="1">
      <alignment horizontal="center" vertical="top" wrapText="1"/>
    </xf>
    <xf numFmtId="0" fontId="15" fillId="2" borderId="42" xfId="1" applyFont="1" applyFill="1" applyBorder="1" applyAlignment="1">
      <alignment horizontal="center" vertical="top" wrapText="1"/>
    </xf>
    <xf numFmtId="0" fontId="15" fillId="2" borderId="36" xfId="1" applyFont="1" applyFill="1" applyBorder="1" applyAlignment="1">
      <alignment horizontal="center" vertical="top" wrapText="1"/>
    </xf>
    <xf numFmtId="0" fontId="21" fillId="0" borderId="58" xfId="1" applyFont="1" applyBorder="1" applyAlignment="1">
      <alignment horizontal="center" vertical="center"/>
    </xf>
    <xf numFmtId="0" fontId="21" fillId="0" borderId="67" xfId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1" applyFont="1" applyAlignment="1"/>
    <xf numFmtId="0" fontId="3" fillId="0" borderId="0" xfId="1" applyFont="1" applyAlignment="1">
      <alignment horizontal="center"/>
    </xf>
    <xf numFmtId="0" fontId="24" fillId="0" borderId="0" xfId="1" applyFont="1" applyAlignment="1"/>
    <xf numFmtId="0" fontId="15" fillId="2" borderId="32" xfId="1" applyFont="1" applyFill="1" applyBorder="1" applyAlignment="1">
      <alignment horizontal="center" vertical="center" wrapText="1"/>
    </xf>
    <xf numFmtId="0" fontId="15" fillId="2" borderId="31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42" xfId="1" applyFont="1" applyFill="1" applyBorder="1" applyAlignment="1">
      <alignment horizontal="center" vertical="center" wrapText="1"/>
    </xf>
    <xf numFmtId="0" fontId="15" fillId="2" borderId="36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1" fontId="16" fillId="0" borderId="69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0" fillId="0" borderId="67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wrapText="1"/>
    </xf>
    <xf numFmtId="0" fontId="15" fillId="2" borderId="31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wrapText="1"/>
    </xf>
    <xf numFmtId="0" fontId="27" fillId="0" borderId="58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5" fillId="2" borderId="4" xfId="0" applyFont="1" applyFill="1" applyBorder="1" applyAlignment="1">
      <alignment horizontal="center" wrapText="1"/>
    </xf>
    <xf numFmtId="0" fontId="24" fillId="0" borderId="0" xfId="0" applyFont="1" applyAlignment="1"/>
    <xf numFmtId="0" fontId="28" fillId="0" borderId="58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0" fillId="0" borderId="15" xfId="0" applyFont="1" applyBorder="1" applyAlignment="1">
      <alignment vertical="center"/>
    </xf>
    <xf numFmtId="0" fontId="20" fillId="0" borderId="15" xfId="0" applyFont="1" applyBorder="1" applyAlignment="1"/>
    <xf numFmtId="0" fontId="21" fillId="0" borderId="0" xfId="0" applyFont="1" applyBorder="1" applyAlignment="1">
      <alignment horizontal="left" vertical="center"/>
    </xf>
    <xf numFmtId="0" fontId="28" fillId="0" borderId="67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center" wrapText="1"/>
    </xf>
    <xf numFmtId="0" fontId="15" fillId="2" borderId="34" xfId="0" applyFont="1" applyFill="1" applyBorder="1" applyAlignment="1">
      <alignment horizontal="center" wrapText="1"/>
    </xf>
    <xf numFmtId="0" fontId="15" fillId="2" borderId="65" xfId="0" applyFont="1" applyFill="1" applyBorder="1" applyAlignment="1">
      <alignment horizontal="center" wrapText="1"/>
    </xf>
    <xf numFmtId="0" fontId="15" fillId="2" borderId="36" xfId="0" applyFont="1" applyFill="1" applyBorder="1" applyAlignment="1">
      <alignment horizontal="center" wrapText="1"/>
    </xf>
    <xf numFmtId="0" fontId="6" fillId="5" borderId="85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86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0" borderId="31" xfId="0" applyBorder="1"/>
    <xf numFmtId="0" fontId="0" fillId="0" borderId="4" xfId="0" applyBorder="1"/>
    <xf numFmtId="0" fontId="6" fillId="2" borderId="28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vertical="center"/>
    </xf>
    <xf numFmtId="0" fontId="15" fillId="0" borderId="70" xfId="0" applyFont="1" applyBorder="1" applyAlignment="1">
      <alignment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71" xfId="0" applyFont="1" applyFill="1" applyBorder="1" applyAlignment="1">
      <alignment horizontal="center" vertical="center"/>
    </xf>
    <xf numFmtId="0" fontId="33" fillId="2" borderId="7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7" fillId="0" borderId="23" xfId="2" applyFont="1" applyBorder="1" applyAlignment="1">
      <alignment horizontal="left" vertical="center"/>
    </xf>
    <xf numFmtId="0" fontId="27" fillId="0" borderId="15" xfId="2" applyFont="1" applyBorder="1" applyAlignment="1">
      <alignment horizontal="left" vertical="center"/>
    </xf>
    <xf numFmtId="0" fontId="27" fillId="0" borderId="25" xfId="2" applyFont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7" xfId="2" applyFont="1" applyFill="1" applyBorder="1" applyAlignment="1">
      <alignment horizontal="center" vertical="center" wrapText="1"/>
    </xf>
    <xf numFmtId="0" fontId="9" fillId="3" borderId="32" xfId="2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39" fillId="0" borderId="0" xfId="0" applyFont="1" applyAlignment="1">
      <alignment wrapText="1"/>
    </xf>
    <xf numFmtId="0" fontId="0" fillId="0" borderId="3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1" xfId="0" applyBorder="1" applyAlignment="1"/>
    <xf numFmtId="0" fontId="0" fillId="0" borderId="4" xfId="0" applyBorder="1" applyAlignment="1"/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topLeftCell="A118" zoomScaleNormal="100" workbookViewId="0">
      <selection activeCell="I126" sqref="I126"/>
    </sheetView>
  </sheetViews>
  <sheetFormatPr defaultRowHeight="15" x14ac:dyDescent="0.25"/>
  <cols>
    <col min="1" max="1" width="4.85546875" customWidth="1"/>
    <col min="2" max="2" width="50.5703125" customWidth="1"/>
    <col min="3" max="3" width="13.85546875" customWidth="1"/>
    <col min="4" max="4" width="14" customWidth="1"/>
    <col min="5" max="5" width="11" customWidth="1"/>
  </cols>
  <sheetData>
    <row r="1" spans="1:7" x14ac:dyDescent="0.25">
      <c r="A1" s="81"/>
      <c r="B1" s="82"/>
      <c r="C1" s="81"/>
      <c r="D1" s="540" t="s">
        <v>139</v>
      </c>
      <c r="E1" s="541"/>
      <c r="F1" s="1"/>
      <c r="G1" s="1"/>
    </row>
    <row r="2" spans="1:7" ht="12" customHeight="1" x14ac:dyDescent="0.25">
      <c r="A2" s="542"/>
      <c r="B2" s="542"/>
      <c r="C2" s="542"/>
      <c r="D2" s="542"/>
      <c r="E2" s="542"/>
      <c r="F2" s="1"/>
      <c r="G2" s="1"/>
    </row>
    <row r="3" spans="1:7" ht="18" x14ac:dyDescent="0.25">
      <c r="A3" s="543" t="s">
        <v>133</v>
      </c>
      <c r="B3" s="543"/>
      <c r="C3" s="543"/>
      <c r="D3" s="543"/>
      <c r="E3" s="543"/>
      <c r="F3" s="1"/>
      <c r="G3" s="1"/>
    </row>
    <row r="4" spans="1:7" x14ac:dyDescent="0.25">
      <c r="A4" s="81"/>
      <c r="B4" s="82"/>
      <c r="C4" s="81"/>
      <c r="D4" s="81"/>
      <c r="E4" s="81"/>
      <c r="F4" s="1"/>
      <c r="G4" s="1"/>
    </row>
    <row r="5" spans="1:7" ht="16.5" thickBot="1" x14ac:dyDescent="0.3">
      <c r="A5" s="81"/>
      <c r="B5" s="83" t="s">
        <v>61</v>
      </c>
      <c r="C5" s="81"/>
      <c r="D5" s="81"/>
      <c r="E5" s="81"/>
      <c r="F5" s="1"/>
      <c r="G5" s="1"/>
    </row>
    <row r="6" spans="1:7" x14ac:dyDescent="0.25">
      <c r="A6" s="544" t="s">
        <v>1</v>
      </c>
      <c r="B6" s="546" t="s">
        <v>62</v>
      </c>
      <c r="C6" s="548" t="s">
        <v>63</v>
      </c>
      <c r="D6" s="548" t="s">
        <v>59</v>
      </c>
      <c r="E6" s="551" t="s">
        <v>60</v>
      </c>
      <c r="F6" s="1"/>
      <c r="G6" s="1"/>
    </row>
    <row r="7" spans="1:7" x14ac:dyDescent="0.25">
      <c r="A7" s="545"/>
      <c r="B7" s="547"/>
      <c r="C7" s="549"/>
      <c r="D7" s="549"/>
      <c r="E7" s="552"/>
      <c r="F7" s="1"/>
      <c r="G7" s="1"/>
    </row>
    <row r="8" spans="1:7" x14ac:dyDescent="0.25">
      <c r="A8" s="84"/>
      <c r="B8" s="85"/>
      <c r="C8" s="549"/>
      <c r="D8" s="549"/>
      <c r="E8" s="552"/>
      <c r="F8" s="1"/>
      <c r="G8" s="1"/>
    </row>
    <row r="9" spans="1:7" ht="0.75" customHeight="1" x14ac:dyDescent="0.25">
      <c r="A9" s="84"/>
      <c r="B9" s="86"/>
      <c r="C9" s="550"/>
      <c r="D9" s="87"/>
      <c r="E9" s="88"/>
      <c r="F9" s="1"/>
      <c r="G9" s="1"/>
    </row>
    <row r="10" spans="1:7" x14ac:dyDescent="0.25">
      <c r="A10" s="89">
        <v>1</v>
      </c>
      <c r="B10" s="90">
        <v>2</v>
      </c>
      <c r="C10" s="91">
        <v>3</v>
      </c>
      <c r="D10" s="92">
        <v>4</v>
      </c>
      <c r="E10" s="93">
        <v>5</v>
      </c>
      <c r="F10" s="1"/>
      <c r="G10" s="1"/>
    </row>
    <row r="11" spans="1:7" x14ac:dyDescent="0.25">
      <c r="A11" s="94" t="s">
        <v>64</v>
      </c>
      <c r="B11" s="95" t="s">
        <v>65</v>
      </c>
      <c r="C11" s="96">
        <f>C12+C13+C14+C15</f>
        <v>67571.179999999993</v>
      </c>
      <c r="D11" s="97">
        <f>D12+D13+D14+D15</f>
        <v>64222.2</v>
      </c>
      <c r="E11" s="98">
        <f>D11/C11*100</f>
        <v>95.04377457963588</v>
      </c>
      <c r="F11" s="99"/>
      <c r="G11" s="99"/>
    </row>
    <row r="12" spans="1:7" x14ac:dyDescent="0.25">
      <c r="A12" s="94"/>
      <c r="B12" s="100" t="s">
        <v>66</v>
      </c>
      <c r="C12" s="101">
        <v>0</v>
      </c>
      <c r="D12" s="102">
        <v>247.93</v>
      </c>
      <c r="E12" s="103"/>
      <c r="F12" s="99"/>
      <c r="G12" s="99"/>
    </row>
    <row r="13" spans="1:7" x14ac:dyDescent="0.25">
      <c r="A13" s="94"/>
      <c r="B13" s="100" t="s">
        <v>67</v>
      </c>
      <c r="C13" s="101">
        <v>0</v>
      </c>
      <c r="D13" s="102">
        <v>543.09</v>
      </c>
      <c r="E13" s="103"/>
      <c r="F13" s="99"/>
      <c r="G13" s="1"/>
    </row>
    <row r="14" spans="1:7" ht="39.75" customHeight="1" x14ac:dyDescent="0.25">
      <c r="A14" s="94"/>
      <c r="B14" s="104" t="s">
        <v>68</v>
      </c>
      <c r="C14" s="101">
        <v>67571.179999999993</v>
      </c>
      <c r="D14" s="102">
        <v>67571.179999999993</v>
      </c>
      <c r="E14" s="103">
        <f>D14/C14*100</f>
        <v>100</v>
      </c>
      <c r="F14" s="99"/>
      <c r="G14" s="1"/>
    </row>
    <row r="15" spans="1:7" ht="38.25" x14ac:dyDescent="0.25">
      <c r="A15" s="105"/>
      <c r="B15" s="106" t="s">
        <v>69</v>
      </c>
      <c r="C15" s="107">
        <v>0</v>
      </c>
      <c r="D15" s="107">
        <v>-4140</v>
      </c>
      <c r="E15" s="108"/>
      <c r="F15" s="99"/>
      <c r="G15" s="1"/>
    </row>
    <row r="16" spans="1:7" x14ac:dyDescent="0.25">
      <c r="A16" s="109" t="s">
        <v>70</v>
      </c>
      <c r="B16" s="110" t="s">
        <v>71</v>
      </c>
      <c r="C16" s="111">
        <f>C17+C18</f>
        <v>384716</v>
      </c>
      <c r="D16" s="111">
        <f>D17+D18</f>
        <v>380416.72</v>
      </c>
      <c r="E16" s="112">
        <f t="shared" ref="E16:E29" si="0">D16/C16*100</f>
        <v>98.882479543351451</v>
      </c>
      <c r="F16" s="99"/>
      <c r="G16" s="1"/>
    </row>
    <row r="17" spans="1:12" ht="51" customHeight="1" x14ac:dyDescent="0.25">
      <c r="A17" s="105"/>
      <c r="B17" s="106" t="s">
        <v>72</v>
      </c>
      <c r="C17" s="107">
        <v>365416</v>
      </c>
      <c r="D17" s="107">
        <v>365416.72</v>
      </c>
      <c r="E17" s="108">
        <f t="shared" si="0"/>
        <v>100.00019703570725</v>
      </c>
      <c r="F17" s="99"/>
      <c r="G17" s="1"/>
    </row>
    <row r="18" spans="1:12" ht="51" customHeight="1" x14ac:dyDescent="0.25">
      <c r="A18" s="105"/>
      <c r="B18" s="106" t="s">
        <v>73</v>
      </c>
      <c r="C18" s="107">
        <v>19300</v>
      </c>
      <c r="D18" s="107">
        <v>15000</v>
      </c>
      <c r="E18" s="108">
        <f t="shared" si="0"/>
        <v>77.720207253886002</v>
      </c>
      <c r="F18" s="99"/>
      <c r="G18" s="1"/>
    </row>
    <row r="19" spans="1:12" x14ac:dyDescent="0.25">
      <c r="A19" s="113" t="s">
        <v>32</v>
      </c>
      <c r="B19" s="114" t="s">
        <v>74</v>
      </c>
      <c r="C19" s="111">
        <f>C20+C21</f>
        <v>137280</v>
      </c>
      <c r="D19" s="111">
        <f>D20+D21</f>
        <v>87131.32</v>
      </c>
      <c r="E19" s="112">
        <f t="shared" si="0"/>
        <v>63.469784382284388</v>
      </c>
      <c r="F19" s="99"/>
      <c r="G19" s="1"/>
    </row>
    <row r="20" spans="1:12" x14ac:dyDescent="0.25">
      <c r="A20" s="105"/>
      <c r="B20" s="115" t="s">
        <v>66</v>
      </c>
      <c r="C20" s="107">
        <v>100000</v>
      </c>
      <c r="D20" s="107">
        <v>49854</v>
      </c>
      <c r="E20" s="108">
        <f t="shared" si="0"/>
        <v>49.853999999999999</v>
      </c>
      <c r="F20" s="99"/>
      <c r="G20" s="1"/>
    </row>
    <row r="21" spans="1:12" x14ac:dyDescent="0.25">
      <c r="A21" s="105"/>
      <c r="B21" s="116" t="s">
        <v>75</v>
      </c>
      <c r="C21" s="107">
        <v>37280</v>
      </c>
      <c r="D21" s="107">
        <v>37277.32</v>
      </c>
      <c r="E21" s="108">
        <f t="shared" si="0"/>
        <v>99.992811158798276</v>
      </c>
      <c r="F21" s="99"/>
      <c r="G21" s="1"/>
    </row>
    <row r="22" spans="1:12" x14ac:dyDescent="0.25">
      <c r="A22" s="113" t="s">
        <v>34</v>
      </c>
      <c r="B22" s="114" t="s">
        <v>76</v>
      </c>
      <c r="C22" s="111">
        <f>C23+C24+C25+C26</f>
        <v>1221786</v>
      </c>
      <c r="D22" s="111">
        <f>D23+D24+D25+D26</f>
        <v>58685</v>
      </c>
      <c r="E22" s="112">
        <f t="shared" si="0"/>
        <v>4.8032143108531278</v>
      </c>
      <c r="F22" s="99"/>
      <c r="G22" s="99"/>
      <c r="H22" s="1"/>
      <c r="I22" s="1"/>
      <c r="J22" s="1"/>
      <c r="K22" s="1"/>
      <c r="L22" s="1"/>
    </row>
    <row r="23" spans="1:12" x14ac:dyDescent="0.25">
      <c r="A23" s="113"/>
      <c r="B23" s="117" t="s">
        <v>77</v>
      </c>
      <c r="C23" s="102">
        <v>31246</v>
      </c>
      <c r="D23" s="102">
        <v>8685</v>
      </c>
      <c r="E23" s="103">
        <f t="shared" si="0"/>
        <v>27.795557831402419</v>
      </c>
      <c r="F23" s="99"/>
      <c r="G23" s="1"/>
      <c r="H23" s="1"/>
      <c r="I23" s="1"/>
      <c r="J23" s="1"/>
      <c r="K23" s="1"/>
      <c r="L23" s="1"/>
    </row>
    <row r="24" spans="1:12" ht="38.25" x14ac:dyDescent="0.25">
      <c r="A24" s="113"/>
      <c r="B24" s="118" t="s">
        <v>78</v>
      </c>
      <c r="C24" s="102">
        <v>100000</v>
      </c>
      <c r="D24" s="102">
        <v>50000</v>
      </c>
      <c r="E24" s="103">
        <f t="shared" si="0"/>
        <v>50</v>
      </c>
      <c r="F24" s="99"/>
      <c r="G24" s="1"/>
      <c r="H24" s="1"/>
      <c r="I24" s="1"/>
      <c r="J24" s="1"/>
      <c r="K24" s="1"/>
      <c r="L24" s="1"/>
    </row>
    <row r="25" spans="1:12" ht="51" x14ac:dyDescent="0.25">
      <c r="A25" s="113"/>
      <c r="B25" s="118" t="s">
        <v>79</v>
      </c>
      <c r="C25" s="102">
        <v>58000</v>
      </c>
      <c r="D25" s="102">
        <v>0</v>
      </c>
      <c r="E25" s="103">
        <f t="shared" si="0"/>
        <v>0</v>
      </c>
      <c r="F25" s="99"/>
      <c r="G25" s="1"/>
      <c r="H25" s="1"/>
      <c r="I25" s="1"/>
      <c r="J25" s="1"/>
      <c r="K25" s="1"/>
      <c r="L25" s="1"/>
    </row>
    <row r="26" spans="1:12" ht="38.25" x14ac:dyDescent="0.25">
      <c r="A26" s="105"/>
      <c r="B26" s="106" t="s">
        <v>69</v>
      </c>
      <c r="C26" s="107">
        <v>1032540</v>
      </c>
      <c r="D26" s="107">
        <v>0</v>
      </c>
      <c r="E26" s="108">
        <f t="shared" si="0"/>
        <v>0</v>
      </c>
      <c r="F26" s="99"/>
      <c r="G26" s="1"/>
      <c r="H26" s="1"/>
      <c r="I26" s="1"/>
      <c r="J26" s="1"/>
      <c r="K26" s="1"/>
      <c r="L26" s="1"/>
    </row>
    <row r="27" spans="1:12" x14ac:dyDescent="0.25">
      <c r="A27" s="113" t="s">
        <v>36</v>
      </c>
      <c r="B27" s="114" t="s">
        <v>80</v>
      </c>
      <c r="C27" s="111">
        <f>C28+C29</f>
        <v>443817</v>
      </c>
      <c r="D27" s="111">
        <f>D28+D29</f>
        <v>340236.42000000004</v>
      </c>
      <c r="E27" s="112">
        <f t="shared" si="0"/>
        <v>76.661421261465875</v>
      </c>
      <c r="F27" s="99"/>
      <c r="G27" s="1"/>
      <c r="H27" s="1"/>
      <c r="I27" s="1"/>
      <c r="J27" s="1"/>
      <c r="K27" s="1"/>
      <c r="L27" s="1"/>
    </row>
    <row r="28" spans="1:12" ht="50.25" customHeight="1" x14ac:dyDescent="0.25">
      <c r="A28" s="113"/>
      <c r="B28" s="118" t="s">
        <v>81</v>
      </c>
      <c r="C28" s="119">
        <v>303822</v>
      </c>
      <c r="D28" s="119">
        <v>191442.53</v>
      </c>
      <c r="E28" s="120">
        <f t="shared" si="0"/>
        <v>63.011411286871919</v>
      </c>
      <c r="F28" s="121"/>
      <c r="G28" s="122"/>
      <c r="H28" s="122"/>
      <c r="I28" s="122"/>
      <c r="J28" s="122"/>
      <c r="K28" s="122"/>
      <c r="L28" s="122"/>
    </row>
    <row r="29" spans="1:12" ht="52.5" customHeight="1" x14ac:dyDescent="0.25">
      <c r="A29" s="105"/>
      <c r="B29" s="123" t="s">
        <v>73</v>
      </c>
      <c r="C29" s="107">
        <v>139995</v>
      </c>
      <c r="D29" s="107">
        <v>148793.89000000001</v>
      </c>
      <c r="E29" s="108">
        <f t="shared" si="0"/>
        <v>106.2851458980678</v>
      </c>
      <c r="F29" s="99"/>
      <c r="G29" s="1"/>
      <c r="H29" s="1"/>
      <c r="I29" s="1"/>
      <c r="J29" s="1"/>
      <c r="K29" s="1"/>
      <c r="L29" s="1"/>
    </row>
    <row r="30" spans="1:12" x14ac:dyDescent="0.25">
      <c r="A30" s="113" t="s">
        <v>38</v>
      </c>
      <c r="B30" s="114" t="s">
        <v>82</v>
      </c>
      <c r="C30" s="111">
        <f>C31+C35+C36+C37+C38+C39</f>
        <v>1616350</v>
      </c>
      <c r="D30" s="111">
        <f>D31+D35+D36+D37+D38+D39</f>
        <v>807081.32000000007</v>
      </c>
      <c r="E30" s="112">
        <f>D30/C30*100</f>
        <v>49.932336437034067</v>
      </c>
      <c r="F30" s="99"/>
      <c r="G30" s="99"/>
      <c r="H30" s="1"/>
      <c r="I30" s="1"/>
      <c r="J30" s="1"/>
      <c r="K30" s="1"/>
      <c r="L30" s="1"/>
    </row>
    <row r="31" spans="1:12" ht="26.25" thickBot="1" x14ac:dyDescent="0.3">
      <c r="A31" s="124"/>
      <c r="B31" s="125" t="s">
        <v>83</v>
      </c>
      <c r="C31" s="126">
        <v>136000</v>
      </c>
      <c r="D31" s="126">
        <v>41085.53</v>
      </c>
      <c r="E31" s="127">
        <f>D31/C31*100</f>
        <v>30.209948529411761</v>
      </c>
      <c r="F31" s="99"/>
      <c r="G31" s="1"/>
      <c r="H31" s="1"/>
      <c r="I31" s="1"/>
      <c r="J31" s="1"/>
      <c r="K31" s="1"/>
      <c r="L31" s="1"/>
    </row>
    <row r="32" spans="1:12" x14ac:dyDescent="0.25">
      <c r="A32" s="128"/>
      <c r="B32" s="129"/>
      <c r="C32" s="130"/>
      <c r="D32" s="130"/>
      <c r="E32" s="130"/>
      <c r="F32" s="99"/>
      <c r="G32" s="1"/>
      <c r="H32" s="1"/>
      <c r="I32" s="1"/>
      <c r="J32" s="1"/>
      <c r="K32" s="1"/>
      <c r="L32" s="1"/>
    </row>
    <row r="33" spans="1:12" ht="15.75" thickBot="1" x14ac:dyDescent="0.3">
      <c r="A33" s="131"/>
      <c r="B33" s="132"/>
      <c r="C33" s="133"/>
      <c r="D33" s="133"/>
      <c r="E33" s="133"/>
      <c r="F33" s="99"/>
      <c r="G33" s="1"/>
      <c r="H33" s="1"/>
      <c r="I33" s="1"/>
      <c r="J33" s="1"/>
      <c r="K33" s="1"/>
      <c r="L33" s="1"/>
    </row>
    <row r="34" spans="1:12" x14ac:dyDescent="0.25">
      <c r="A34" s="134" t="s">
        <v>84</v>
      </c>
      <c r="B34" s="135">
        <v>2</v>
      </c>
      <c r="C34" s="136">
        <v>3</v>
      </c>
      <c r="D34" s="136">
        <v>4</v>
      </c>
      <c r="E34" s="137">
        <v>5</v>
      </c>
      <c r="F34" s="99"/>
      <c r="G34" s="1"/>
      <c r="H34" s="1"/>
      <c r="I34" s="1"/>
      <c r="J34" s="1"/>
      <c r="K34" s="1"/>
      <c r="L34" s="1"/>
    </row>
    <row r="35" spans="1:12" ht="51" x14ac:dyDescent="0.25">
      <c r="A35" s="138"/>
      <c r="B35" s="106" t="s">
        <v>85</v>
      </c>
      <c r="C35" s="107">
        <v>701350</v>
      </c>
      <c r="D35" s="107">
        <v>167369.5</v>
      </c>
      <c r="E35" s="108">
        <f t="shared" ref="E35:E45" si="1">D35/C35*100</f>
        <v>23.863905325443788</v>
      </c>
      <c r="F35" s="99"/>
      <c r="G35" s="1"/>
      <c r="H35" s="1"/>
      <c r="I35" s="1"/>
      <c r="J35" s="1"/>
      <c r="K35" s="1"/>
      <c r="L35" s="1"/>
    </row>
    <row r="36" spans="1:12" ht="38.25" x14ac:dyDescent="0.25">
      <c r="A36" s="138"/>
      <c r="B36" s="106" t="s">
        <v>86</v>
      </c>
      <c r="C36" s="107">
        <v>12000</v>
      </c>
      <c r="D36" s="107">
        <v>20010.599999999999</v>
      </c>
      <c r="E36" s="108">
        <f t="shared" si="1"/>
        <v>166.755</v>
      </c>
      <c r="F36" s="99"/>
      <c r="G36" s="1"/>
      <c r="H36" s="1"/>
      <c r="I36" s="1"/>
      <c r="J36" s="1"/>
      <c r="K36" s="1"/>
      <c r="L36" s="1"/>
    </row>
    <row r="37" spans="1:12" ht="25.5" x14ac:dyDescent="0.25">
      <c r="A37" s="138"/>
      <c r="B37" s="106" t="s">
        <v>87</v>
      </c>
      <c r="C37" s="107">
        <v>410000</v>
      </c>
      <c r="D37" s="107">
        <v>256963.42</v>
      </c>
      <c r="E37" s="108">
        <f t="shared" si="1"/>
        <v>62.674004878048784</v>
      </c>
      <c r="F37" s="99"/>
      <c r="G37" s="1"/>
      <c r="H37" s="1"/>
      <c r="I37" s="1"/>
      <c r="J37" s="1"/>
      <c r="K37" s="1"/>
      <c r="L37" s="1"/>
    </row>
    <row r="38" spans="1:12" x14ac:dyDescent="0.25">
      <c r="A38" s="138"/>
      <c r="B38" s="115" t="s">
        <v>67</v>
      </c>
      <c r="C38" s="107">
        <v>4000</v>
      </c>
      <c r="D38" s="107">
        <v>1119.73</v>
      </c>
      <c r="E38" s="108">
        <f t="shared" si="1"/>
        <v>27.993250000000003</v>
      </c>
      <c r="F38" s="99"/>
      <c r="G38" s="1"/>
      <c r="H38" s="1"/>
      <c r="I38" s="1"/>
      <c r="J38" s="1"/>
      <c r="K38" s="1"/>
      <c r="L38" s="1"/>
    </row>
    <row r="39" spans="1:12" x14ac:dyDescent="0.25">
      <c r="A39" s="138"/>
      <c r="B39" s="115" t="s">
        <v>75</v>
      </c>
      <c r="C39" s="107">
        <v>353000</v>
      </c>
      <c r="D39" s="107">
        <v>320532.53999999998</v>
      </c>
      <c r="E39" s="108">
        <f t="shared" si="1"/>
        <v>90.802419263456073</v>
      </c>
      <c r="F39" s="99"/>
      <c r="G39" s="1"/>
      <c r="H39" s="1"/>
      <c r="I39" s="1"/>
      <c r="J39" s="1"/>
      <c r="K39" s="1"/>
      <c r="L39" s="1"/>
    </row>
    <row r="40" spans="1:12" x14ac:dyDescent="0.25">
      <c r="A40" s="139">
        <v>710</v>
      </c>
      <c r="B40" s="114" t="s">
        <v>88</v>
      </c>
      <c r="C40" s="111">
        <f>C41+C42+C43</f>
        <v>356000</v>
      </c>
      <c r="D40" s="111">
        <f>D41+D42+D43</f>
        <v>0</v>
      </c>
      <c r="E40" s="112">
        <f t="shared" si="1"/>
        <v>0</v>
      </c>
      <c r="F40" s="99"/>
      <c r="G40" s="1"/>
    </row>
    <row r="41" spans="1:12" x14ac:dyDescent="0.25">
      <c r="A41" s="139"/>
      <c r="B41" s="117" t="s">
        <v>89</v>
      </c>
      <c r="C41" s="102">
        <v>350000</v>
      </c>
      <c r="D41" s="102">
        <v>0</v>
      </c>
      <c r="E41" s="112">
        <f t="shared" si="1"/>
        <v>0</v>
      </c>
      <c r="F41" s="99"/>
      <c r="G41" s="1"/>
    </row>
    <row r="42" spans="1:12" x14ac:dyDescent="0.25">
      <c r="A42" s="139"/>
      <c r="B42" s="117" t="s">
        <v>77</v>
      </c>
      <c r="C42" s="102">
        <v>1000</v>
      </c>
      <c r="D42" s="102">
        <v>0</v>
      </c>
      <c r="E42" s="103">
        <f t="shared" si="1"/>
        <v>0</v>
      </c>
      <c r="F42" s="99"/>
      <c r="G42" s="1"/>
    </row>
    <row r="43" spans="1:12" ht="38.25" x14ac:dyDescent="0.25">
      <c r="A43" s="140"/>
      <c r="B43" s="141" t="s">
        <v>90</v>
      </c>
      <c r="C43" s="142">
        <v>5000</v>
      </c>
      <c r="D43" s="142">
        <v>0</v>
      </c>
      <c r="E43" s="143">
        <f t="shared" si="1"/>
        <v>0</v>
      </c>
      <c r="F43" s="99"/>
      <c r="G43" s="1"/>
    </row>
    <row r="44" spans="1:12" x14ac:dyDescent="0.25">
      <c r="A44" s="144">
        <v>750</v>
      </c>
      <c r="B44" s="145" t="s">
        <v>91</v>
      </c>
      <c r="C44" s="111">
        <f>C45+C46+C47+C48+C49+C50+C51</f>
        <v>162597</v>
      </c>
      <c r="D44" s="111">
        <f>D45+D46+D47+D48+D49+D50+D51</f>
        <v>78020.2</v>
      </c>
      <c r="E44" s="112">
        <f t="shared" si="1"/>
        <v>47.983788138772546</v>
      </c>
      <c r="F44" s="99"/>
      <c r="G44" s="99"/>
    </row>
    <row r="45" spans="1:12" ht="51" x14ac:dyDescent="0.25">
      <c r="A45" s="140"/>
      <c r="B45" s="146" t="s">
        <v>68</v>
      </c>
      <c r="C45" s="142">
        <v>131497</v>
      </c>
      <c r="D45" s="142">
        <v>77516</v>
      </c>
      <c r="E45" s="143">
        <f t="shared" si="1"/>
        <v>58.948873358327567</v>
      </c>
      <c r="F45" s="99"/>
      <c r="G45" s="1"/>
    </row>
    <row r="46" spans="1:12" ht="38.25" x14ac:dyDescent="0.25">
      <c r="A46" s="138"/>
      <c r="B46" s="106" t="s">
        <v>92</v>
      </c>
      <c r="C46" s="107">
        <v>0</v>
      </c>
      <c r="D46" s="107">
        <v>4.6500000000000004</v>
      </c>
      <c r="E46" s="108"/>
      <c r="F46" s="99"/>
      <c r="G46" s="1"/>
    </row>
    <row r="47" spans="1:12" x14ac:dyDescent="0.25">
      <c r="A47" s="138"/>
      <c r="B47" s="106" t="s">
        <v>93</v>
      </c>
      <c r="C47" s="107">
        <v>100</v>
      </c>
      <c r="D47" s="107">
        <v>11.75</v>
      </c>
      <c r="E47" s="108">
        <f t="shared" ref="E47:E61" si="2">D47/C47*100</f>
        <v>11.75</v>
      </c>
      <c r="F47" s="99"/>
      <c r="G47" s="1"/>
    </row>
    <row r="48" spans="1:12" ht="51" x14ac:dyDescent="0.25">
      <c r="A48" s="138"/>
      <c r="B48" s="106" t="s">
        <v>85</v>
      </c>
      <c r="C48" s="107">
        <v>500</v>
      </c>
      <c r="D48" s="107">
        <v>487.8</v>
      </c>
      <c r="E48" s="108">
        <f t="shared" si="2"/>
        <v>97.56</v>
      </c>
      <c r="F48" s="99"/>
      <c r="G48" s="1"/>
    </row>
    <row r="49" spans="1:7" x14ac:dyDescent="0.25">
      <c r="A49" s="138"/>
      <c r="B49" s="115" t="s">
        <v>77</v>
      </c>
      <c r="C49" s="107">
        <v>1000</v>
      </c>
      <c r="D49" s="107">
        <v>0</v>
      </c>
      <c r="E49" s="108">
        <f t="shared" si="2"/>
        <v>0</v>
      </c>
      <c r="F49" s="99"/>
      <c r="G49" s="1"/>
    </row>
    <row r="50" spans="1:7" ht="25.5" x14ac:dyDescent="0.25">
      <c r="A50" s="138"/>
      <c r="B50" s="106" t="s">
        <v>94</v>
      </c>
      <c r="C50" s="107">
        <v>4500</v>
      </c>
      <c r="D50" s="107">
        <v>0</v>
      </c>
      <c r="E50" s="108">
        <f t="shared" si="2"/>
        <v>0</v>
      </c>
      <c r="F50" s="99"/>
      <c r="G50" s="1"/>
    </row>
    <row r="51" spans="1:7" ht="38.25" x14ac:dyDescent="0.25">
      <c r="A51" s="138"/>
      <c r="B51" s="123" t="s">
        <v>95</v>
      </c>
      <c r="C51" s="107">
        <v>25000</v>
      </c>
      <c r="D51" s="107">
        <v>0</v>
      </c>
      <c r="E51" s="108">
        <f t="shared" si="2"/>
        <v>0</v>
      </c>
      <c r="F51" s="99"/>
      <c r="G51" s="1"/>
    </row>
    <row r="52" spans="1:7" ht="25.5" x14ac:dyDescent="0.25">
      <c r="A52" s="144">
        <v>751</v>
      </c>
      <c r="B52" s="110" t="s">
        <v>96</v>
      </c>
      <c r="C52" s="111">
        <v>6194</v>
      </c>
      <c r="D52" s="111">
        <v>4583.91</v>
      </c>
      <c r="E52" s="112">
        <f t="shared" si="2"/>
        <v>74.005650629641579</v>
      </c>
      <c r="F52" s="99"/>
      <c r="G52" s="1"/>
    </row>
    <row r="53" spans="1:7" ht="51" x14ac:dyDescent="0.25">
      <c r="A53" s="138"/>
      <c r="B53" s="106" t="s">
        <v>68</v>
      </c>
      <c r="C53" s="107">
        <v>6194</v>
      </c>
      <c r="D53" s="107">
        <v>4583.91</v>
      </c>
      <c r="E53" s="108">
        <f t="shared" si="2"/>
        <v>74.005650629641579</v>
      </c>
      <c r="F53" s="99"/>
      <c r="G53" s="1"/>
    </row>
    <row r="54" spans="1:7" x14ac:dyDescent="0.25">
      <c r="A54" s="144">
        <v>754</v>
      </c>
      <c r="B54" s="145" t="s">
        <v>97</v>
      </c>
      <c r="C54" s="111">
        <v>7253</v>
      </c>
      <c r="D54" s="111">
        <v>7252.09</v>
      </c>
      <c r="E54" s="112">
        <f t="shared" si="2"/>
        <v>99.987453467530671</v>
      </c>
      <c r="F54" s="99"/>
      <c r="G54" s="1"/>
    </row>
    <row r="55" spans="1:7" x14ac:dyDescent="0.25">
      <c r="A55" s="144"/>
      <c r="B55" s="116" t="s">
        <v>75</v>
      </c>
      <c r="C55" s="102">
        <v>7253</v>
      </c>
      <c r="D55" s="102">
        <v>7252.09</v>
      </c>
      <c r="E55" s="103">
        <f t="shared" si="2"/>
        <v>99.987453467530671</v>
      </c>
      <c r="F55" s="99"/>
      <c r="G55" s="1"/>
    </row>
    <row r="56" spans="1:7" ht="38.25" x14ac:dyDescent="0.25">
      <c r="A56" s="144">
        <v>756</v>
      </c>
      <c r="B56" s="110" t="s">
        <v>98</v>
      </c>
      <c r="C56" s="111">
        <f>C57+C58+C59+C60+C61+C65+C66+C67+C68+C69+C70+C71+C72+C73+C74+C75+C76+C77+C78</f>
        <v>23404253</v>
      </c>
      <c r="D56" s="111">
        <f>D57+D58+D59+D60+D61+D65+D66+D67+D68+D69+D70+D71+D72+D73+D74+D75+D76+D77+D78</f>
        <v>11743870.829999996</v>
      </c>
      <c r="E56" s="112">
        <f t="shared" si="2"/>
        <v>50.178362154946775</v>
      </c>
      <c r="F56" s="99"/>
      <c r="G56" s="99"/>
    </row>
    <row r="57" spans="1:7" ht="25.5" x14ac:dyDescent="0.25">
      <c r="A57" s="138"/>
      <c r="B57" s="106" t="s">
        <v>99</v>
      </c>
      <c r="C57" s="107">
        <v>75000</v>
      </c>
      <c r="D57" s="107">
        <v>28939.26</v>
      </c>
      <c r="E57" s="108">
        <f t="shared" si="2"/>
        <v>38.585679999999996</v>
      </c>
      <c r="F57" s="99"/>
      <c r="G57" s="1"/>
    </row>
    <row r="58" spans="1:7" x14ac:dyDescent="0.25">
      <c r="A58" s="138"/>
      <c r="B58" s="115" t="s">
        <v>100</v>
      </c>
      <c r="C58" s="107">
        <v>13841980</v>
      </c>
      <c r="D58" s="107">
        <v>6944803.2999999998</v>
      </c>
      <c r="E58" s="108">
        <f t="shared" si="2"/>
        <v>50.172036803983247</v>
      </c>
      <c r="F58" s="99"/>
      <c r="G58" s="1"/>
    </row>
    <row r="59" spans="1:7" x14ac:dyDescent="0.25">
      <c r="A59" s="138"/>
      <c r="B59" s="115" t="s">
        <v>101</v>
      </c>
      <c r="C59" s="107">
        <v>372200</v>
      </c>
      <c r="D59" s="107">
        <v>281679.43</v>
      </c>
      <c r="E59" s="108">
        <f t="shared" si="2"/>
        <v>75.679588930682428</v>
      </c>
      <c r="F59" s="99"/>
      <c r="G59" s="1"/>
    </row>
    <row r="60" spans="1:7" x14ac:dyDescent="0.25">
      <c r="A60" s="138"/>
      <c r="B60" s="115" t="s">
        <v>102</v>
      </c>
      <c r="C60" s="107">
        <v>55000</v>
      </c>
      <c r="D60" s="107">
        <v>40261.68</v>
      </c>
      <c r="E60" s="108">
        <f t="shared" si="2"/>
        <v>73.203054545454549</v>
      </c>
      <c r="F60" s="99"/>
      <c r="G60" s="1"/>
    </row>
    <row r="61" spans="1:7" ht="15.75" thickBot="1" x14ac:dyDescent="0.3">
      <c r="A61" s="147"/>
      <c r="B61" s="148" t="s">
        <v>103</v>
      </c>
      <c r="C61" s="126">
        <v>455000</v>
      </c>
      <c r="D61" s="126">
        <v>275105.21999999997</v>
      </c>
      <c r="E61" s="127">
        <f t="shared" si="2"/>
        <v>60.462685714285712</v>
      </c>
      <c r="F61" s="99"/>
      <c r="G61" s="1"/>
    </row>
    <row r="62" spans="1:7" x14ac:dyDescent="0.25">
      <c r="A62" s="149"/>
      <c r="B62" s="150"/>
      <c r="C62" s="130"/>
      <c r="D62" s="130"/>
      <c r="E62" s="130"/>
      <c r="F62" s="99"/>
      <c r="G62" s="1"/>
    </row>
    <row r="63" spans="1:7" ht="24.75" customHeight="1" thickBot="1" x14ac:dyDescent="0.3">
      <c r="A63" s="151"/>
      <c r="B63" s="152"/>
      <c r="C63" s="133"/>
      <c r="D63" s="133"/>
      <c r="E63" s="133"/>
      <c r="F63" s="99"/>
      <c r="G63" s="1"/>
    </row>
    <row r="64" spans="1:7" x14ac:dyDescent="0.25">
      <c r="A64" s="134">
        <v>1</v>
      </c>
      <c r="B64" s="153">
        <v>2</v>
      </c>
      <c r="C64" s="136">
        <v>3</v>
      </c>
      <c r="D64" s="136">
        <v>4</v>
      </c>
      <c r="E64" s="137">
        <v>5</v>
      </c>
      <c r="F64" s="99"/>
      <c r="G64" s="1"/>
    </row>
    <row r="65" spans="1:7" x14ac:dyDescent="0.25">
      <c r="A65" s="154"/>
      <c r="B65" s="155" t="s">
        <v>104</v>
      </c>
      <c r="C65" s="156">
        <v>417000</v>
      </c>
      <c r="D65" s="156">
        <v>212250</v>
      </c>
      <c r="E65" s="157">
        <f t="shared" ref="E65:E95" si="3">D65/C65*100</f>
        <v>50.899280575539571</v>
      </c>
      <c r="F65" s="158"/>
      <c r="G65" s="159"/>
    </row>
    <row r="66" spans="1:7" x14ac:dyDescent="0.25">
      <c r="A66" s="138"/>
      <c r="B66" s="115" t="s">
        <v>105</v>
      </c>
      <c r="C66" s="107">
        <v>80000</v>
      </c>
      <c r="D66" s="107">
        <v>29225</v>
      </c>
      <c r="E66" s="108">
        <f t="shared" si="3"/>
        <v>36.53125</v>
      </c>
      <c r="F66" s="99"/>
      <c r="G66" s="1"/>
    </row>
    <row r="67" spans="1:7" x14ac:dyDescent="0.25">
      <c r="A67" s="138"/>
      <c r="B67" s="115" t="s">
        <v>106</v>
      </c>
      <c r="C67" s="107">
        <v>10000</v>
      </c>
      <c r="D67" s="107">
        <v>7400.33</v>
      </c>
      <c r="E67" s="108">
        <f t="shared" si="3"/>
        <v>74.003299999999996</v>
      </c>
      <c r="F67" s="99"/>
      <c r="G67" s="1"/>
    </row>
    <row r="68" spans="1:7" x14ac:dyDescent="0.25">
      <c r="A68" s="138"/>
      <c r="B68" s="115" t="s">
        <v>107</v>
      </c>
      <c r="C68" s="107">
        <v>270000</v>
      </c>
      <c r="D68" s="107">
        <v>156412</v>
      </c>
      <c r="E68" s="108">
        <f t="shared" si="3"/>
        <v>57.930370370370369</v>
      </c>
      <c r="F68" s="99"/>
      <c r="G68" s="1"/>
    </row>
    <row r="69" spans="1:7" x14ac:dyDescent="0.25">
      <c r="A69" s="138"/>
      <c r="B69" s="115" t="s">
        <v>93</v>
      </c>
      <c r="C69" s="107">
        <v>8000</v>
      </c>
      <c r="D69" s="107">
        <v>3242.31</v>
      </c>
      <c r="E69" s="108">
        <f t="shared" si="3"/>
        <v>40.528874999999999</v>
      </c>
      <c r="F69" s="99"/>
      <c r="G69" s="1"/>
    </row>
    <row r="70" spans="1:7" x14ac:dyDescent="0.25">
      <c r="A70" s="138"/>
      <c r="B70" s="115" t="s">
        <v>108</v>
      </c>
      <c r="C70" s="107">
        <v>107500</v>
      </c>
      <c r="D70" s="107">
        <v>13035.68</v>
      </c>
      <c r="E70" s="108">
        <f t="shared" si="3"/>
        <v>12.126213953488373</v>
      </c>
      <c r="F70" s="99"/>
      <c r="G70" s="1"/>
    </row>
    <row r="71" spans="1:7" ht="25.5" x14ac:dyDescent="0.25">
      <c r="A71" s="138"/>
      <c r="B71" s="106" t="s">
        <v>109</v>
      </c>
      <c r="C71" s="107">
        <v>110000</v>
      </c>
      <c r="D71" s="107">
        <v>64966</v>
      </c>
      <c r="E71" s="108">
        <f t="shared" si="3"/>
        <v>59.06</v>
      </c>
      <c r="F71" s="99"/>
      <c r="G71" s="1"/>
    </row>
    <row r="72" spans="1:7" x14ac:dyDescent="0.25">
      <c r="A72" s="138"/>
      <c r="B72" s="115" t="s">
        <v>110</v>
      </c>
      <c r="C72" s="107">
        <v>50000</v>
      </c>
      <c r="D72" s="107">
        <v>26140.5</v>
      </c>
      <c r="E72" s="108">
        <f t="shared" si="3"/>
        <v>52.280999999999999</v>
      </c>
      <c r="F72" s="99"/>
      <c r="G72" s="1"/>
    </row>
    <row r="73" spans="1:7" x14ac:dyDescent="0.25">
      <c r="A73" s="138"/>
      <c r="B73" s="115" t="s">
        <v>111</v>
      </c>
      <c r="C73" s="107">
        <v>522492</v>
      </c>
      <c r="D73" s="107">
        <v>571967.23</v>
      </c>
      <c r="E73" s="108">
        <f t="shared" si="3"/>
        <v>109.46908852192951</v>
      </c>
      <c r="F73" s="99"/>
      <c r="G73" s="1"/>
    </row>
    <row r="74" spans="1:7" ht="25.5" x14ac:dyDescent="0.25">
      <c r="A74" s="138"/>
      <c r="B74" s="106" t="s">
        <v>112</v>
      </c>
      <c r="C74" s="107">
        <v>191000</v>
      </c>
      <c r="D74" s="107">
        <v>148787.32999999999</v>
      </c>
      <c r="E74" s="108">
        <f t="shared" si="3"/>
        <v>77.899125654450245</v>
      </c>
      <c r="F74" s="99"/>
      <c r="G74" s="1"/>
    </row>
    <row r="75" spans="1:7" ht="38.25" x14ac:dyDescent="0.25">
      <c r="A75" s="138"/>
      <c r="B75" s="106" t="s">
        <v>113</v>
      </c>
      <c r="C75" s="107">
        <v>45000</v>
      </c>
      <c r="D75" s="107">
        <v>35611.040000000001</v>
      </c>
      <c r="E75" s="108">
        <f t="shared" si="3"/>
        <v>79.135644444444438</v>
      </c>
      <c r="F75" s="99"/>
      <c r="G75" s="1"/>
    </row>
    <row r="76" spans="1:7" x14ac:dyDescent="0.25">
      <c r="A76" s="160"/>
      <c r="B76" s="115" t="s">
        <v>67</v>
      </c>
      <c r="C76" s="107">
        <v>4000</v>
      </c>
      <c r="D76" s="107">
        <v>2401.86</v>
      </c>
      <c r="E76" s="108">
        <f t="shared" si="3"/>
        <v>60.046500000000002</v>
      </c>
      <c r="F76" s="99"/>
      <c r="G76" s="1"/>
    </row>
    <row r="77" spans="1:7" x14ac:dyDescent="0.25">
      <c r="A77" s="160"/>
      <c r="B77" s="115" t="s">
        <v>114</v>
      </c>
      <c r="C77" s="107">
        <v>5640081</v>
      </c>
      <c r="D77" s="107">
        <v>2416252</v>
      </c>
      <c r="E77" s="108">
        <f t="shared" si="3"/>
        <v>42.840732251894963</v>
      </c>
      <c r="F77" s="99"/>
      <c r="G77" s="1"/>
    </row>
    <row r="78" spans="1:7" x14ac:dyDescent="0.25">
      <c r="A78" s="160"/>
      <c r="B78" s="115" t="s">
        <v>115</v>
      </c>
      <c r="C78" s="107">
        <v>1150000</v>
      </c>
      <c r="D78" s="107">
        <v>485390.66</v>
      </c>
      <c r="E78" s="108">
        <f t="shared" si="3"/>
        <v>42.207883478260868</v>
      </c>
      <c r="F78" s="99"/>
      <c r="G78" s="1"/>
    </row>
    <row r="79" spans="1:7" x14ac:dyDescent="0.25">
      <c r="A79" s="161">
        <v>758</v>
      </c>
      <c r="B79" s="145" t="s">
        <v>116</v>
      </c>
      <c r="C79" s="111">
        <f>C80+C81+C82+C83</f>
        <v>7981531</v>
      </c>
      <c r="D79" s="111">
        <f>D80+D81+D82+D83</f>
        <v>4935673.76</v>
      </c>
      <c r="E79" s="112">
        <f t="shared" si="3"/>
        <v>61.83868433261739</v>
      </c>
      <c r="F79" s="99"/>
      <c r="G79" s="99"/>
    </row>
    <row r="80" spans="1:7" x14ac:dyDescent="0.25">
      <c r="A80" s="160"/>
      <c r="B80" s="115" t="s">
        <v>117</v>
      </c>
      <c r="C80" s="107">
        <v>7882897</v>
      </c>
      <c r="D80" s="107">
        <v>4851016</v>
      </c>
      <c r="E80" s="108">
        <f t="shared" si="3"/>
        <v>61.538492764779242</v>
      </c>
      <c r="F80" s="99"/>
      <c r="G80" s="1"/>
    </row>
    <row r="81" spans="1:7" x14ac:dyDescent="0.25">
      <c r="A81" s="162"/>
      <c r="B81" s="163" t="s">
        <v>67</v>
      </c>
      <c r="C81" s="142">
        <v>90000</v>
      </c>
      <c r="D81" s="142">
        <v>17962.669999999998</v>
      </c>
      <c r="E81" s="108">
        <f t="shared" si="3"/>
        <v>19.958522222222218</v>
      </c>
      <c r="F81" s="99"/>
      <c r="G81" s="1"/>
    </row>
    <row r="82" spans="1:7" x14ac:dyDescent="0.25">
      <c r="A82" s="160"/>
      <c r="B82" s="115" t="s">
        <v>75</v>
      </c>
      <c r="C82" s="107">
        <v>3000</v>
      </c>
      <c r="D82" s="107">
        <v>63752.09</v>
      </c>
      <c r="E82" s="108">
        <f t="shared" si="3"/>
        <v>2125.0696666666668</v>
      </c>
      <c r="F82" s="99"/>
      <c r="G82" s="1"/>
    </row>
    <row r="83" spans="1:7" ht="25.5" x14ac:dyDescent="0.25">
      <c r="A83" s="160"/>
      <c r="B83" s="106" t="s">
        <v>118</v>
      </c>
      <c r="C83" s="107">
        <v>5634</v>
      </c>
      <c r="D83" s="107">
        <v>2943</v>
      </c>
      <c r="E83" s="108">
        <f t="shared" si="3"/>
        <v>52.236421725239609</v>
      </c>
      <c r="F83" s="99"/>
      <c r="G83" s="1"/>
    </row>
    <row r="84" spans="1:7" x14ac:dyDescent="0.25">
      <c r="A84" s="161">
        <v>801</v>
      </c>
      <c r="B84" s="145" t="s">
        <v>119</v>
      </c>
      <c r="C84" s="111">
        <f>C85+C86+C87+C88+C89+C90+C91+C92+C93</f>
        <v>985507</v>
      </c>
      <c r="D84" s="111">
        <f>D85+D86+D87+D88+D89+D90+D91+D92+D93</f>
        <v>489524.59</v>
      </c>
      <c r="E84" s="112">
        <f t="shared" si="3"/>
        <v>49.672360521031308</v>
      </c>
      <c r="F84" s="99"/>
      <c r="G84" s="99"/>
    </row>
    <row r="85" spans="1:7" x14ac:dyDescent="0.25">
      <c r="A85" s="162"/>
      <c r="B85" s="163" t="s">
        <v>66</v>
      </c>
      <c r="C85" s="142">
        <v>142290</v>
      </c>
      <c r="D85" s="142">
        <v>118080.1</v>
      </c>
      <c r="E85" s="143">
        <f t="shared" si="3"/>
        <v>82.985522524421967</v>
      </c>
      <c r="F85" s="99"/>
      <c r="G85" s="1"/>
    </row>
    <row r="86" spans="1:7" ht="51" x14ac:dyDescent="0.25">
      <c r="A86" s="160"/>
      <c r="B86" s="106" t="s">
        <v>85</v>
      </c>
      <c r="C86" s="107">
        <v>39800</v>
      </c>
      <c r="D86" s="107">
        <v>24357.599999999999</v>
      </c>
      <c r="E86" s="108">
        <f t="shared" si="3"/>
        <v>61.199999999999996</v>
      </c>
      <c r="F86" s="99"/>
      <c r="G86" s="1"/>
    </row>
    <row r="87" spans="1:7" x14ac:dyDescent="0.25">
      <c r="A87" s="160"/>
      <c r="B87" s="115" t="s">
        <v>120</v>
      </c>
      <c r="C87" s="107">
        <v>120000</v>
      </c>
      <c r="D87" s="107">
        <v>68157</v>
      </c>
      <c r="E87" s="108">
        <f t="shared" si="3"/>
        <v>56.797499999999999</v>
      </c>
      <c r="F87" s="99"/>
      <c r="G87" s="1"/>
    </row>
    <row r="88" spans="1:7" x14ac:dyDescent="0.25">
      <c r="A88" s="160"/>
      <c r="B88" s="115" t="s">
        <v>67</v>
      </c>
      <c r="C88" s="107">
        <v>2150</v>
      </c>
      <c r="D88" s="107">
        <v>1849.66</v>
      </c>
      <c r="E88" s="108">
        <f t="shared" si="3"/>
        <v>86.030697674418604</v>
      </c>
      <c r="F88" s="99"/>
      <c r="G88" s="1"/>
    </row>
    <row r="89" spans="1:7" x14ac:dyDescent="0.25">
      <c r="A89" s="160"/>
      <c r="B89" s="115" t="s">
        <v>77</v>
      </c>
      <c r="C89" s="107">
        <v>181474</v>
      </c>
      <c r="D89" s="107">
        <v>93685.78</v>
      </c>
      <c r="E89" s="108">
        <f t="shared" si="3"/>
        <v>51.624904945061004</v>
      </c>
      <c r="F89" s="99"/>
      <c r="G89" s="1"/>
    </row>
    <row r="90" spans="1:7" ht="38.25" x14ac:dyDescent="0.25">
      <c r="A90" s="160"/>
      <c r="B90" s="106" t="s">
        <v>121</v>
      </c>
      <c r="C90" s="107">
        <v>492</v>
      </c>
      <c r="D90" s="107">
        <v>484.19</v>
      </c>
      <c r="E90" s="108">
        <f t="shared" si="3"/>
        <v>98.412601626016254</v>
      </c>
      <c r="F90" s="99"/>
      <c r="G90" s="1"/>
    </row>
    <row r="91" spans="1:7" ht="54.75" customHeight="1" x14ac:dyDescent="0.25">
      <c r="A91" s="160"/>
      <c r="B91" s="106" t="s">
        <v>72</v>
      </c>
      <c r="C91" s="107">
        <v>304116</v>
      </c>
      <c r="D91" s="107">
        <v>174910.26</v>
      </c>
      <c r="E91" s="108">
        <f t="shared" si="3"/>
        <v>57.514323481829308</v>
      </c>
      <c r="F91" s="99"/>
      <c r="G91" s="1"/>
    </row>
    <row r="92" spans="1:7" ht="38.25" x14ac:dyDescent="0.25">
      <c r="A92" s="160"/>
      <c r="B92" s="123" t="s">
        <v>95</v>
      </c>
      <c r="C92" s="107">
        <v>15885</v>
      </c>
      <c r="D92" s="107">
        <v>8000</v>
      </c>
      <c r="E92" s="108">
        <f t="shared" si="3"/>
        <v>50.361976707585775</v>
      </c>
      <c r="F92" s="99"/>
      <c r="G92" s="1"/>
    </row>
    <row r="93" spans="1:7" ht="38.25" x14ac:dyDescent="0.25">
      <c r="A93" s="160"/>
      <c r="B93" s="106" t="s">
        <v>122</v>
      </c>
      <c r="C93" s="107">
        <v>179300</v>
      </c>
      <c r="D93" s="107">
        <v>0</v>
      </c>
      <c r="E93" s="108">
        <f t="shared" si="3"/>
        <v>0</v>
      </c>
      <c r="F93" s="99"/>
      <c r="G93" s="1"/>
    </row>
    <row r="94" spans="1:7" x14ac:dyDescent="0.25">
      <c r="A94" s="161">
        <v>851</v>
      </c>
      <c r="B94" s="110" t="s">
        <v>123</v>
      </c>
      <c r="C94" s="111">
        <f>C95+C96</f>
        <v>9000</v>
      </c>
      <c r="D94" s="111">
        <f>D95+D96</f>
        <v>2782.22</v>
      </c>
      <c r="E94" s="112">
        <f t="shared" si="3"/>
        <v>30.913555555555554</v>
      </c>
      <c r="F94" s="99"/>
      <c r="G94" s="99"/>
    </row>
    <row r="95" spans="1:7" ht="19.5" customHeight="1" x14ac:dyDescent="0.25">
      <c r="A95" s="160"/>
      <c r="B95" s="106" t="s">
        <v>89</v>
      </c>
      <c r="C95" s="107">
        <v>9000</v>
      </c>
      <c r="D95" s="107">
        <v>2680</v>
      </c>
      <c r="E95" s="108">
        <f t="shared" si="3"/>
        <v>29.777777777777775</v>
      </c>
      <c r="F95" s="99"/>
      <c r="G95" s="1"/>
    </row>
    <row r="96" spans="1:7" ht="18.75" customHeight="1" thickBot="1" x14ac:dyDescent="0.3">
      <c r="A96" s="164"/>
      <c r="B96" s="125" t="s">
        <v>75</v>
      </c>
      <c r="C96" s="126">
        <v>0</v>
      </c>
      <c r="D96" s="126">
        <v>102.22</v>
      </c>
      <c r="E96" s="127"/>
      <c r="F96" s="99"/>
      <c r="G96" s="1"/>
    </row>
    <row r="97" spans="1:7" x14ac:dyDescent="0.25">
      <c r="A97" s="149"/>
      <c r="B97" s="129"/>
      <c r="C97" s="130"/>
      <c r="D97" s="130"/>
      <c r="E97" s="130"/>
      <c r="F97" s="99"/>
      <c r="G97" s="1"/>
    </row>
    <row r="98" spans="1:7" ht="15.75" thickBot="1" x14ac:dyDescent="0.3">
      <c r="A98" s="165"/>
      <c r="B98" s="166"/>
      <c r="C98" s="167"/>
      <c r="D98" s="167"/>
      <c r="E98" s="167"/>
      <c r="F98" s="99"/>
      <c r="G98" s="1"/>
    </row>
    <row r="99" spans="1:7" x14ac:dyDescent="0.25">
      <c r="A99" s="168">
        <v>1</v>
      </c>
      <c r="B99" s="135">
        <v>2</v>
      </c>
      <c r="C99" s="136">
        <v>3</v>
      </c>
      <c r="D99" s="136">
        <v>4</v>
      </c>
      <c r="E99" s="137">
        <v>5</v>
      </c>
      <c r="F99" s="99"/>
      <c r="G99" s="1"/>
    </row>
    <row r="100" spans="1:7" x14ac:dyDescent="0.25">
      <c r="A100" s="161">
        <v>852</v>
      </c>
      <c r="B100" s="145" t="s">
        <v>124</v>
      </c>
      <c r="C100" s="111">
        <f>C101+C102+C103+C104+C105+C106+C107</f>
        <v>3722300</v>
      </c>
      <c r="D100" s="111">
        <f>D101+D102+D103+D104+D105+D106+D107</f>
        <v>1847542.8099999998</v>
      </c>
      <c r="E100" s="112">
        <f>D100/C100*100</f>
        <v>49.634441340031699</v>
      </c>
      <c r="F100" s="99"/>
      <c r="G100" s="99"/>
    </row>
    <row r="101" spans="1:7" ht="38.25" customHeight="1" x14ac:dyDescent="0.25">
      <c r="A101" s="160"/>
      <c r="B101" s="106" t="s">
        <v>68</v>
      </c>
      <c r="C101" s="107">
        <v>3007000</v>
      </c>
      <c r="D101" s="107">
        <v>1488979</v>
      </c>
      <c r="E101" s="108">
        <f>D101/C101*100</f>
        <v>49.517093448619889</v>
      </c>
      <c r="F101" s="99"/>
      <c r="G101" s="1"/>
    </row>
    <row r="102" spans="1:7" ht="24.75" customHeight="1" x14ac:dyDescent="0.25">
      <c r="A102" s="160"/>
      <c r="B102" s="123" t="s">
        <v>125</v>
      </c>
      <c r="C102" s="107">
        <v>561400</v>
      </c>
      <c r="D102" s="107">
        <v>338624</v>
      </c>
      <c r="E102" s="108">
        <f>D102/C102*100</f>
        <v>60.317776986106168</v>
      </c>
      <c r="F102" s="99"/>
      <c r="G102" s="1"/>
    </row>
    <row r="103" spans="1:7" x14ac:dyDescent="0.25">
      <c r="A103" s="160"/>
      <c r="B103" s="115" t="s">
        <v>67</v>
      </c>
      <c r="C103" s="107">
        <v>2500</v>
      </c>
      <c r="D103" s="107">
        <v>2598.15</v>
      </c>
      <c r="E103" s="108">
        <f>D103/C103*100</f>
        <v>103.926</v>
      </c>
      <c r="F103" s="99"/>
      <c r="G103" s="1"/>
    </row>
    <row r="104" spans="1:7" x14ac:dyDescent="0.25">
      <c r="A104" s="160"/>
      <c r="B104" s="115" t="s">
        <v>126</v>
      </c>
      <c r="C104" s="107">
        <v>0</v>
      </c>
      <c r="D104" s="107">
        <v>44</v>
      </c>
      <c r="E104" s="108"/>
      <c r="F104" s="99"/>
      <c r="G104" s="1"/>
    </row>
    <row r="105" spans="1:7" x14ac:dyDescent="0.25">
      <c r="A105" s="160"/>
      <c r="B105" s="115" t="s">
        <v>120</v>
      </c>
      <c r="C105" s="107">
        <v>15000</v>
      </c>
      <c r="D105" s="107">
        <v>6371.42</v>
      </c>
      <c r="E105" s="108">
        <f t="shared" ref="E105:E130" si="4">D105/C105*100</f>
        <v>42.47613333333333</v>
      </c>
      <c r="F105" s="99"/>
      <c r="G105" s="1"/>
    </row>
    <row r="106" spans="1:7" ht="38.25" x14ac:dyDescent="0.25">
      <c r="A106" s="160"/>
      <c r="B106" s="106" t="s">
        <v>92</v>
      </c>
      <c r="C106" s="107">
        <v>11100</v>
      </c>
      <c r="D106" s="107">
        <v>10926.24</v>
      </c>
      <c r="E106" s="108">
        <f t="shared" si="4"/>
        <v>98.4345945945946</v>
      </c>
      <c r="F106" s="99"/>
      <c r="G106" s="1"/>
    </row>
    <row r="107" spans="1:7" ht="51.75" customHeight="1" x14ac:dyDescent="0.25">
      <c r="A107" s="160"/>
      <c r="B107" s="106" t="s">
        <v>72</v>
      </c>
      <c r="C107" s="107">
        <v>125300</v>
      </c>
      <c r="D107" s="107">
        <v>0</v>
      </c>
      <c r="E107" s="108">
        <f t="shared" si="4"/>
        <v>0</v>
      </c>
      <c r="F107" s="99"/>
      <c r="G107" s="1"/>
    </row>
    <row r="108" spans="1:7" x14ac:dyDescent="0.25">
      <c r="A108" s="161">
        <v>853</v>
      </c>
      <c r="B108" s="145" t="s">
        <v>127</v>
      </c>
      <c r="C108" s="111">
        <f>C109+C110+C111</f>
        <v>17475</v>
      </c>
      <c r="D108" s="111">
        <f>D109+D110+D111</f>
        <v>13353.77</v>
      </c>
      <c r="E108" s="112">
        <f t="shared" si="4"/>
        <v>76.416423462088702</v>
      </c>
      <c r="F108" s="99"/>
      <c r="G108" s="99"/>
    </row>
    <row r="109" spans="1:7" x14ac:dyDescent="0.25">
      <c r="A109" s="160"/>
      <c r="B109" s="115" t="s">
        <v>120</v>
      </c>
      <c r="C109" s="107">
        <v>15000</v>
      </c>
      <c r="D109" s="107">
        <v>8733.08</v>
      </c>
      <c r="E109" s="108">
        <f t="shared" si="4"/>
        <v>58.220533333333336</v>
      </c>
      <c r="F109" s="99"/>
      <c r="G109" s="1"/>
    </row>
    <row r="110" spans="1:7" x14ac:dyDescent="0.25">
      <c r="A110" s="160"/>
      <c r="B110" s="115" t="s">
        <v>67</v>
      </c>
      <c r="C110" s="107">
        <v>500</v>
      </c>
      <c r="D110" s="107">
        <v>3147.84</v>
      </c>
      <c r="E110" s="108">
        <f t="shared" si="4"/>
        <v>629.56799999999998</v>
      </c>
      <c r="F110" s="99"/>
      <c r="G110" s="1"/>
    </row>
    <row r="111" spans="1:7" x14ac:dyDescent="0.25">
      <c r="A111" s="160"/>
      <c r="B111" s="115" t="s">
        <v>75</v>
      </c>
      <c r="C111" s="107">
        <v>1975</v>
      </c>
      <c r="D111" s="107">
        <v>1472.85</v>
      </c>
      <c r="E111" s="108">
        <f t="shared" si="4"/>
        <v>74.574683544303781</v>
      </c>
      <c r="F111" s="99"/>
      <c r="G111" s="1"/>
    </row>
    <row r="112" spans="1:7" x14ac:dyDescent="0.25">
      <c r="A112" s="161">
        <v>854</v>
      </c>
      <c r="B112" s="145" t="s">
        <v>128</v>
      </c>
      <c r="C112" s="111">
        <v>28882</v>
      </c>
      <c r="D112" s="111">
        <v>28882</v>
      </c>
      <c r="E112" s="112">
        <f t="shared" si="4"/>
        <v>100</v>
      </c>
      <c r="F112" s="99"/>
      <c r="G112" s="1"/>
    </row>
    <row r="113" spans="1:7" ht="25.5" customHeight="1" x14ac:dyDescent="0.25">
      <c r="A113" s="160"/>
      <c r="B113" s="106" t="s">
        <v>125</v>
      </c>
      <c r="C113" s="169">
        <v>28882</v>
      </c>
      <c r="D113" s="169">
        <v>28882</v>
      </c>
      <c r="E113" s="170">
        <f t="shared" si="4"/>
        <v>100</v>
      </c>
      <c r="F113" s="171"/>
      <c r="G113" s="1"/>
    </row>
    <row r="114" spans="1:7" x14ac:dyDescent="0.25">
      <c r="A114" s="161">
        <v>900</v>
      </c>
      <c r="B114" s="145" t="s">
        <v>129</v>
      </c>
      <c r="C114" s="111">
        <f>C115+C116+C117+C118+C119+C120+C121+C122</f>
        <v>634918</v>
      </c>
      <c r="D114" s="111">
        <f>D115+D116+D117+D118+D119+D120+D121+D122</f>
        <v>271143.12</v>
      </c>
      <c r="E114" s="112">
        <f t="shared" si="4"/>
        <v>42.705218626657299</v>
      </c>
      <c r="F114" s="99"/>
      <c r="G114" s="99"/>
    </row>
    <row r="115" spans="1:7" x14ac:dyDescent="0.25">
      <c r="A115" s="161"/>
      <c r="B115" s="116" t="s">
        <v>130</v>
      </c>
      <c r="C115" s="102">
        <v>3000</v>
      </c>
      <c r="D115" s="102">
        <v>5284.66</v>
      </c>
      <c r="E115" s="108">
        <f t="shared" si="4"/>
        <v>176.15533333333332</v>
      </c>
      <c r="F115" s="99"/>
      <c r="G115" s="1"/>
    </row>
    <row r="116" spans="1:7" x14ac:dyDescent="0.25">
      <c r="A116" s="172"/>
      <c r="B116" s="173" t="s">
        <v>66</v>
      </c>
      <c r="C116" s="101">
        <v>176400</v>
      </c>
      <c r="D116" s="101">
        <v>35366.74</v>
      </c>
      <c r="E116" s="143">
        <f t="shared" si="4"/>
        <v>20.049172335600908</v>
      </c>
      <c r="F116" s="99"/>
      <c r="G116" s="1"/>
    </row>
    <row r="117" spans="1:7" x14ac:dyDescent="0.25">
      <c r="A117" s="161"/>
      <c r="B117" s="116" t="s">
        <v>120</v>
      </c>
      <c r="C117" s="102">
        <v>230000</v>
      </c>
      <c r="D117" s="102">
        <v>162537.26</v>
      </c>
      <c r="E117" s="108">
        <f t="shared" si="4"/>
        <v>70.668373913043482</v>
      </c>
      <c r="F117" s="99"/>
      <c r="G117" s="1"/>
    </row>
    <row r="118" spans="1:7" x14ac:dyDescent="0.25">
      <c r="A118" s="161"/>
      <c r="B118" s="116" t="s">
        <v>67</v>
      </c>
      <c r="C118" s="102">
        <v>500</v>
      </c>
      <c r="D118" s="102">
        <v>321.39999999999998</v>
      </c>
      <c r="E118" s="108">
        <f t="shared" si="4"/>
        <v>64.279999999999987</v>
      </c>
      <c r="F118" s="99"/>
      <c r="G118" s="1"/>
    </row>
    <row r="119" spans="1:7" x14ac:dyDescent="0.25">
      <c r="A119" s="161"/>
      <c r="B119" s="116" t="s">
        <v>75</v>
      </c>
      <c r="C119" s="102">
        <v>1700</v>
      </c>
      <c r="D119" s="102">
        <v>1498.06</v>
      </c>
      <c r="E119" s="108">
        <f t="shared" si="4"/>
        <v>88.121176470588239</v>
      </c>
      <c r="F119" s="99"/>
      <c r="G119" s="1"/>
    </row>
    <row r="120" spans="1:7" ht="38.25" x14ac:dyDescent="0.25">
      <c r="A120" s="172"/>
      <c r="B120" s="146" t="s">
        <v>131</v>
      </c>
      <c r="C120" s="101">
        <v>39065</v>
      </c>
      <c r="D120" s="101">
        <v>0</v>
      </c>
      <c r="E120" s="143">
        <f t="shared" si="4"/>
        <v>0</v>
      </c>
      <c r="F120" s="99"/>
      <c r="G120" s="1"/>
    </row>
    <row r="121" spans="1:7" ht="37.5" customHeight="1" x14ac:dyDescent="0.25">
      <c r="A121" s="161"/>
      <c r="B121" s="123" t="s">
        <v>95</v>
      </c>
      <c r="C121" s="102">
        <v>6725</v>
      </c>
      <c r="D121" s="102">
        <v>0</v>
      </c>
      <c r="E121" s="108">
        <f t="shared" si="4"/>
        <v>0</v>
      </c>
      <c r="F121" s="99"/>
      <c r="G121" s="1"/>
    </row>
    <row r="122" spans="1:7" ht="37.5" customHeight="1" x14ac:dyDescent="0.25">
      <c r="A122" s="160"/>
      <c r="B122" s="106" t="s">
        <v>69</v>
      </c>
      <c r="C122" s="107">
        <v>177528</v>
      </c>
      <c r="D122" s="107">
        <v>66135</v>
      </c>
      <c r="E122" s="108">
        <f t="shared" si="4"/>
        <v>37.253278356090306</v>
      </c>
      <c r="F122" s="99"/>
      <c r="G122" s="1"/>
    </row>
    <row r="123" spans="1:7" x14ac:dyDescent="0.25">
      <c r="A123" s="144">
        <v>926</v>
      </c>
      <c r="B123" s="145" t="s">
        <v>210</v>
      </c>
      <c r="C123" s="111">
        <f>C124+C125+C126+C127+C128+C129</f>
        <v>3036500</v>
      </c>
      <c r="D123" s="111">
        <f>D124+D125+D126+D127+D128+D129</f>
        <v>708326.16999999993</v>
      </c>
      <c r="E123" s="112">
        <f t="shared" si="4"/>
        <v>23.327059772764695</v>
      </c>
      <c r="F123" s="99"/>
      <c r="G123" s="99"/>
    </row>
    <row r="124" spans="1:7" ht="36.75" customHeight="1" x14ac:dyDescent="0.25">
      <c r="A124" s="138"/>
      <c r="B124" s="106" t="s">
        <v>69</v>
      </c>
      <c r="C124" s="107">
        <v>300000</v>
      </c>
      <c r="D124" s="107">
        <v>0</v>
      </c>
      <c r="E124" s="108">
        <f t="shared" si="4"/>
        <v>0</v>
      </c>
      <c r="F124" s="99"/>
      <c r="G124" s="1"/>
    </row>
    <row r="125" spans="1:7" x14ac:dyDescent="0.25">
      <c r="A125" s="138"/>
      <c r="B125" s="115" t="s">
        <v>66</v>
      </c>
      <c r="C125" s="107">
        <v>2393000</v>
      </c>
      <c r="D125" s="107">
        <v>653023.89</v>
      </c>
      <c r="E125" s="108">
        <f t="shared" si="4"/>
        <v>27.28892143752612</v>
      </c>
      <c r="F125" s="99"/>
      <c r="G125" s="1"/>
    </row>
    <row r="126" spans="1:7" ht="50.25" customHeight="1" x14ac:dyDescent="0.25">
      <c r="A126" s="138"/>
      <c r="B126" s="106" t="s">
        <v>85</v>
      </c>
      <c r="C126" s="107">
        <v>79000</v>
      </c>
      <c r="D126" s="107">
        <v>47634.95</v>
      </c>
      <c r="E126" s="108">
        <f t="shared" si="4"/>
        <v>60.29740506329113</v>
      </c>
      <c r="F126" s="99"/>
      <c r="G126" s="1"/>
    </row>
    <row r="127" spans="1:7" x14ac:dyDescent="0.25">
      <c r="A127" s="138"/>
      <c r="B127" s="115" t="s">
        <v>67</v>
      </c>
      <c r="C127" s="107">
        <v>2500</v>
      </c>
      <c r="D127" s="107">
        <v>884.83</v>
      </c>
      <c r="E127" s="108">
        <f t="shared" si="4"/>
        <v>35.3932</v>
      </c>
      <c r="F127" s="99"/>
      <c r="G127" s="1"/>
    </row>
    <row r="128" spans="1:7" x14ac:dyDescent="0.25">
      <c r="A128" s="138"/>
      <c r="B128" s="116" t="s">
        <v>89</v>
      </c>
      <c r="C128" s="107">
        <v>2000</v>
      </c>
      <c r="D128" s="107">
        <v>2000</v>
      </c>
      <c r="E128" s="108">
        <f t="shared" si="4"/>
        <v>100</v>
      </c>
      <c r="F128" s="99"/>
      <c r="G128" s="1"/>
    </row>
    <row r="129" spans="1:7" x14ac:dyDescent="0.25">
      <c r="A129" s="138"/>
      <c r="B129" s="115" t="s">
        <v>77</v>
      </c>
      <c r="C129" s="107">
        <v>260000</v>
      </c>
      <c r="D129" s="107">
        <v>4782.5</v>
      </c>
      <c r="E129" s="108">
        <f t="shared" si="4"/>
        <v>1.839423076923077</v>
      </c>
      <c r="F129" s="99"/>
      <c r="G129" s="1"/>
    </row>
    <row r="130" spans="1:7" ht="15.75" thickBot="1" x14ac:dyDescent="0.3">
      <c r="A130" s="536" t="s">
        <v>142</v>
      </c>
      <c r="B130" s="537"/>
      <c r="C130" s="194">
        <f>C123+C114+C112+C108+C100+C94+C84+C79+C56+C54+C52+C44+C40+C30+C27+C22+C19+C16+C11</f>
        <v>44223930.18</v>
      </c>
      <c r="D130" s="194">
        <f>D123+D114+D112+D108+D100+D94+D84+D79+D56+D54+D52+D44+D40+D30+D27+D22+D19+D16+D11</f>
        <v>21868728.449999996</v>
      </c>
      <c r="E130" s="195">
        <f t="shared" si="4"/>
        <v>49.449988639612116</v>
      </c>
      <c r="F130" s="99"/>
      <c r="G130" s="1"/>
    </row>
    <row r="131" spans="1:7" x14ac:dyDescent="0.25">
      <c r="A131" s="1"/>
      <c r="B131" s="174"/>
      <c r="C131" s="99"/>
      <c r="D131" s="99"/>
      <c r="E131" s="99"/>
      <c r="F131" s="99"/>
      <c r="G131" s="1"/>
    </row>
    <row r="132" spans="1:7" x14ac:dyDescent="0.25">
      <c r="A132" s="175" t="s">
        <v>132</v>
      </c>
      <c r="B132" s="174"/>
      <c r="C132" s="99"/>
      <c r="D132" s="99"/>
      <c r="E132" s="99"/>
      <c r="F132" s="99"/>
      <c r="G132" s="1"/>
    </row>
    <row r="133" spans="1:7" x14ac:dyDescent="0.25">
      <c r="A133" s="1"/>
      <c r="B133" s="174"/>
      <c r="C133" s="99"/>
      <c r="D133" s="99"/>
      <c r="E133" s="99"/>
      <c r="F133" s="99"/>
      <c r="G133" s="1"/>
    </row>
    <row r="134" spans="1:7" x14ac:dyDescent="0.25">
      <c r="A134" s="1"/>
      <c r="B134" s="174"/>
      <c r="C134" s="99"/>
      <c r="D134" s="99"/>
      <c r="E134" s="99"/>
      <c r="F134" s="99"/>
      <c r="G134" s="1"/>
    </row>
    <row r="135" spans="1:7" ht="16.5" thickBot="1" x14ac:dyDescent="0.3">
      <c r="B135" s="177" t="s">
        <v>134</v>
      </c>
      <c r="C135" s="178"/>
      <c r="D135" s="178"/>
      <c r="E135" s="178"/>
      <c r="F135" s="99"/>
      <c r="G135" s="1"/>
    </row>
    <row r="136" spans="1:7" ht="38.25" x14ac:dyDescent="0.25">
      <c r="A136" s="179" t="s">
        <v>141</v>
      </c>
      <c r="B136" s="180" t="s">
        <v>135</v>
      </c>
      <c r="C136" s="181" t="s">
        <v>58</v>
      </c>
      <c r="D136" s="181" t="s">
        <v>59</v>
      </c>
      <c r="E136" s="182" t="s">
        <v>60</v>
      </c>
      <c r="F136" s="99"/>
    </row>
    <row r="137" spans="1:7" x14ac:dyDescent="0.25">
      <c r="A137" s="183">
        <v>1</v>
      </c>
      <c r="B137" s="184">
        <v>2</v>
      </c>
      <c r="C137" s="185">
        <v>3</v>
      </c>
      <c r="D137" s="185">
        <v>4</v>
      </c>
      <c r="E137" s="186">
        <v>5</v>
      </c>
      <c r="F137" s="99"/>
    </row>
    <row r="138" spans="1:7" x14ac:dyDescent="0.25">
      <c r="A138" s="190">
        <v>952</v>
      </c>
      <c r="B138" s="191" t="s">
        <v>140</v>
      </c>
      <c r="C138" s="192">
        <v>1627270.08</v>
      </c>
      <c r="D138" s="192">
        <v>862939.11</v>
      </c>
      <c r="E138" s="193">
        <f>D138/C138*100</f>
        <v>53.029863979309447</v>
      </c>
      <c r="F138" s="99"/>
    </row>
    <row r="139" spans="1:7" x14ac:dyDescent="0.25">
      <c r="A139" s="190">
        <v>951</v>
      </c>
      <c r="B139" s="191" t="s">
        <v>136</v>
      </c>
      <c r="C139" s="192">
        <v>33600</v>
      </c>
      <c r="D139" s="192">
        <v>16800</v>
      </c>
      <c r="E139" s="193">
        <f>D139/C139*100</f>
        <v>50</v>
      </c>
      <c r="F139" s="99"/>
    </row>
    <row r="140" spans="1:7" x14ac:dyDescent="0.25">
      <c r="A140" s="190">
        <v>950</v>
      </c>
      <c r="B140" s="191" t="s">
        <v>137</v>
      </c>
      <c r="C140" s="192">
        <v>702758.92</v>
      </c>
      <c r="D140" s="192">
        <v>702758.92</v>
      </c>
      <c r="E140" s="193">
        <f>D140/C140*100</f>
        <v>100</v>
      </c>
      <c r="F140" s="99"/>
    </row>
    <row r="141" spans="1:7" ht="15.75" thickBot="1" x14ac:dyDescent="0.3">
      <c r="A141" s="538" t="s">
        <v>138</v>
      </c>
      <c r="B141" s="539"/>
      <c r="C141" s="187">
        <f>C140+C139+C138</f>
        <v>2363629</v>
      </c>
      <c r="D141" s="187">
        <f>D138+D139+D140</f>
        <v>1582498.03</v>
      </c>
      <c r="E141" s="188">
        <f>D141/C141*100</f>
        <v>66.952048312150509</v>
      </c>
      <c r="F141" s="99"/>
    </row>
    <row r="142" spans="1:7" x14ac:dyDescent="0.25">
      <c r="B142" s="174"/>
      <c r="C142" s="99"/>
      <c r="D142" s="99"/>
      <c r="E142" s="99"/>
      <c r="F142" s="99"/>
    </row>
    <row r="143" spans="1:7" x14ac:dyDescent="0.25">
      <c r="B143" s="174"/>
      <c r="C143" s="99"/>
      <c r="D143" s="99"/>
      <c r="E143" s="99"/>
      <c r="F143" s="99"/>
    </row>
    <row r="144" spans="1:7" x14ac:dyDescent="0.25">
      <c r="B144" s="174"/>
      <c r="C144" s="99"/>
      <c r="D144" s="99"/>
      <c r="E144" s="99"/>
      <c r="F144" s="99"/>
    </row>
    <row r="145" spans="2:6" x14ac:dyDescent="0.25">
      <c r="B145" s="174"/>
      <c r="C145" s="99"/>
      <c r="D145" s="99"/>
      <c r="E145" s="99"/>
      <c r="F145" s="99"/>
    </row>
    <row r="146" spans="2:6" x14ac:dyDescent="0.25">
      <c r="B146" s="174"/>
      <c r="C146" s="99"/>
      <c r="D146" s="99"/>
      <c r="E146" s="99"/>
      <c r="F146" s="99"/>
    </row>
    <row r="147" spans="2:6" x14ac:dyDescent="0.25">
      <c r="B147" s="174"/>
      <c r="C147" s="99"/>
      <c r="D147" s="99"/>
      <c r="E147" s="99"/>
      <c r="F147" s="99"/>
    </row>
    <row r="148" spans="2:6" x14ac:dyDescent="0.25">
      <c r="B148" s="174"/>
      <c r="C148" s="99"/>
      <c r="D148" s="99"/>
      <c r="E148" s="99"/>
      <c r="F148" s="99"/>
    </row>
    <row r="149" spans="2:6" x14ac:dyDescent="0.25">
      <c r="B149" s="174"/>
      <c r="C149" s="99"/>
      <c r="D149" s="99"/>
      <c r="E149" s="99"/>
      <c r="F149" s="99"/>
    </row>
    <row r="150" spans="2:6" x14ac:dyDescent="0.25">
      <c r="B150" s="174"/>
      <c r="C150" s="99"/>
      <c r="D150" s="99"/>
      <c r="E150" s="99"/>
      <c r="F150" s="99"/>
    </row>
    <row r="151" spans="2:6" x14ac:dyDescent="0.25">
      <c r="B151" s="174"/>
      <c r="C151" s="99"/>
      <c r="D151" s="99"/>
      <c r="E151" s="99"/>
      <c r="F151" s="99"/>
    </row>
    <row r="152" spans="2:6" x14ac:dyDescent="0.25">
      <c r="B152" s="174"/>
      <c r="C152" s="99"/>
      <c r="D152" s="99"/>
      <c r="E152" s="99"/>
      <c r="F152" s="99"/>
    </row>
    <row r="153" spans="2:6" x14ac:dyDescent="0.25">
      <c r="B153" s="174"/>
      <c r="C153" s="99"/>
      <c r="D153" s="99"/>
      <c r="E153" s="99"/>
      <c r="F153" s="99"/>
    </row>
    <row r="154" spans="2:6" x14ac:dyDescent="0.25">
      <c r="B154" s="174"/>
      <c r="C154" s="99"/>
      <c r="D154" s="99"/>
      <c r="E154" s="99"/>
      <c r="F154" s="99"/>
    </row>
    <row r="155" spans="2:6" x14ac:dyDescent="0.25">
      <c r="B155" s="174"/>
      <c r="C155" s="99"/>
      <c r="D155" s="99"/>
      <c r="E155" s="99"/>
      <c r="F155" s="99"/>
    </row>
    <row r="156" spans="2:6" x14ac:dyDescent="0.25">
      <c r="B156" s="174"/>
      <c r="C156" s="99"/>
      <c r="D156" s="99"/>
      <c r="E156" s="99"/>
      <c r="F156" s="99"/>
    </row>
    <row r="157" spans="2:6" x14ac:dyDescent="0.25">
      <c r="B157" s="174"/>
      <c r="C157" s="99"/>
      <c r="D157" s="99"/>
      <c r="E157" s="99"/>
      <c r="F157" s="99"/>
    </row>
    <row r="158" spans="2:6" x14ac:dyDescent="0.25">
      <c r="B158" s="174"/>
      <c r="C158" s="99"/>
      <c r="D158" s="99"/>
      <c r="E158" s="99"/>
      <c r="F158" s="99"/>
    </row>
    <row r="159" spans="2:6" x14ac:dyDescent="0.25">
      <c r="B159" s="174"/>
      <c r="C159" s="99"/>
      <c r="D159" s="99"/>
      <c r="E159" s="99"/>
      <c r="F159" s="99"/>
    </row>
    <row r="160" spans="2:6" x14ac:dyDescent="0.25">
      <c r="B160" s="174"/>
      <c r="C160" s="99"/>
      <c r="D160" s="99"/>
      <c r="E160" s="99"/>
      <c r="F160" s="99"/>
    </row>
    <row r="161" spans="2:6" x14ac:dyDescent="0.25">
      <c r="B161" s="174"/>
      <c r="C161" s="99"/>
      <c r="D161" s="99"/>
      <c r="E161" s="99"/>
      <c r="F161" s="99"/>
    </row>
    <row r="162" spans="2:6" x14ac:dyDescent="0.25">
      <c r="B162" s="174"/>
      <c r="C162" s="99"/>
      <c r="D162" s="99"/>
      <c r="E162" s="99"/>
      <c r="F162" s="99"/>
    </row>
    <row r="163" spans="2:6" x14ac:dyDescent="0.25">
      <c r="B163" s="174"/>
      <c r="C163" s="99"/>
      <c r="D163" s="99"/>
      <c r="E163" s="99"/>
      <c r="F163" s="99"/>
    </row>
    <row r="164" spans="2:6" x14ac:dyDescent="0.25">
      <c r="B164" s="174"/>
      <c r="C164" s="99"/>
      <c r="D164" s="99"/>
      <c r="E164" s="99"/>
      <c r="F164" s="99"/>
    </row>
    <row r="165" spans="2:6" x14ac:dyDescent="0.25">
      <c r="B165" s="1"/>
      <c r="C165" s="99"/>
      <c r="D165" s="99"/>
      <c r="E165" s="99"/>
      <c r="F165" s="99"/>
    </row>
    <row r="166" spans="2:6" x14ac:dyDescent="0.25">
      <c r="B166" s="1"/>
      <c r="C166" s="99"/>
      <c r="D166" s="99"/>
      <c r="E166" s="99"/>
      <c r="F166" s="99"/>
    </row>
    <row r="167" spans="2:6" x14ac:dyDescent="0.25">
      <c r="B167" s="1"/>
      <c r="C167" s="99"/>
      <c r="D167" s="99"/>
      <c r="E167" s="99"/>
      <c r="F167" s="99"/>
    </row>
    <row r="168" spans="2:6" x14ac:dyDescent="0.25">
      <c r="C168" s="99"/>
      <c r="D168" s="99"/>
      <c r="E168" s="99"/>
      <c r="F168" s="99"/>
    </row>
    <row r="169" spans="2:6" x14ac:dyDescent="0.25">
      <c r="C169" s="99"/>
      <c r="D169" s="99"/>
      <c r="E169" s="99"/>
      <c r="F169" s="99"/>
    </row>
    <row r="170" spans="2:6" x14ac:dyDescent="0.25">
      <c r="C170" s="99"/>
      <c r="D170" s="99"/>
      <c r="E170" s="99"/>
      <c r="F170" s="99"/>
    </row>
    <row r="171" spans="2:6" x14ac:dyDescent="0.25">
      <c r="C171" s="99"/>
      <c r="D171" s="99"/>
      <c r="E171" s="99"/>
      <c r="F171" s="99"/>
    </row>
    <row r="172" spans="2:6" x14ac:dyDescent="0.25">
      <c r="C172" s="99"/>
      <c r="D172" s="99"/>
      <c r="E172" s="99"/>
      <c r="F172" s="99"/>
    </row>
    <row r="173" spans="2:6" x14ac:dyDescent="0.25">
      <c r="C173" s="99"/>
      <c r="D173" s="99"/>
      <c r="E173" s="99"/>
      <c r="F173" s="99"/>
    </row>
    <row r="174" spans="2:6" x14ac:dyDescent="0.25">
      <c r="C174" s="99"/>
      <c r="D174" s="99"/>
      <c r="E174" s="99"/>
      <c r="F174" s="99"/>
    </row>
    <row r="175" spans="2:6" x14ac:dyDescent="0.25">
      <c r="C175" s="99"/>
      <c r="D175" s="99"/>
      <c r="E175" s="99"/>
      <c r="F175" s="99"/>
    </row>
    <row r="176" spans="2:6" x14ac:dyDescent="0.25">
      <c r="C176" s="99"/>
      <c r="D176" s="99"/>
      <c r="E176" s="99"/>
      <c r="F176" s="99"/>
    </row>
    <row r="177" spans="3:6" x14ac:dyDescent="0.25">
      <c r="C177" s="99"/>
      <c r="D177" s="99"/>
      <c r="E177" s="99"/>
      <c r="F177" s="99"/>
    </row>
    <row r="178" spans="3:6" x14ac:dyDescent="0.25">
      <c r="C178" s="99"/>
      <c r="D178" s="99"/>
      <c r="E178" s="99"/>
      <c r="F178" s="99"/>
    </row>
    <row r="179" spans="3:6" x14ac:dyDescent="0.25">
      <c r="C179" s="99"/>
      <c r="D179" s="99"/>
      <c r="E179" s="99"/>
      <c r="F179" s="99"/>
    </row>
    <row r="180" spans="3:6" x14ac:dyDescent="0.25">
      <c r="C180" s="99"/>
      <c r="D180" s="99"/>
      <c r="E180" s="99"/>
      <c r="F180" s="99"/>
    </row>
    <row r="181" spans="3:6" x14ac:dyDescent="0.25">
      <c r="C181" s="99"/>
      <c r="D181" s="99"/>
      <c r="E181" s="99"/>
      <c r="F181" s="99"/>
    </row>
    <row r="182" spans="3:6" x14ac:dyDescent="0.25">
      <c r="C182" s="99"/>
      <c r="D182" s="99"/>
      <c r="E182" s="99"/>
      <c r="F182" s="99"/>
    </row>
    <row r="183" spans="3:6" x14ac:dyDescent="0.25">
      <c r="C183" s="99"/>
      <c r="D183" s="99"/>
      <c r="E183" s="99"/>
      <c r="F183" s="99"/>
    </row>
    <row r="184" spans="3:6" x14ac:dyDescent="0.25">
      <c r="C184" s="99"/>
      <c r="D184" s="99"/>
      <c r="E184" s="99"/>
      <c r="F184" s="99"/>
    </row>
    <row r="185" spans="3:6" x14ac:dyDescent="0.25">
      <c r="C185" s="99"/>
      <c r="D185" s="99"/>
      <c r="E185" s="99"/>
      <c r="F185" s="99"/>
    </row>
    <row r="186" spans="3:6" x14ac:dyDescent="0.25">
      <c r="C186" s="99"/>
      <c r="D186" s="99"/>
      <c r="E186" s="99"/>
      <c r="F186" s="99"/>
    </row>
    <row r="187" spans="3:6" x14ac:dyDescent="0.25">
      <c r="C187" s="99"/>
      <c r="D187" s="99"/>
      <c r="E187" s="99"/>
      <c r="F187" s="99"/>
    </row>
    <row r="188" spans="3:6" x14ac:dyDescent="0.25">
      <c r="C188" s="99"/>
      <c r="D188" s="99"/>
      <c r="E188" s="99"/>
      <c r="F188" s="99"/>
    </row>
    <row r="189" spans="3:6" x14ac:dyDescent="0.25">
      <c r="C189" s="99"/>
      <c r="D189" s="99"/>
      <c r="E189" s="99"/>
      <c r="F189" s="99"/>
    </row>
    <row r="190" spans="3:6" x14ac:dyDescent="0.25">
      <c r="C190" s="99"/>
      <c r="D190" s="99"/>
      <c r="E190" s="99"/>
      <c r="F190" s="99"/>
    </row>
    <row r="191" spans="3:6" x14ac:dyDescent="0.25">
      <c r="C191" s="99"/>
      <c r="D191" s="99"/>
      <c r="E191" s="99"/>
      <c r="F191" s="99"/>
    </row>
    <row r="192" spans="3:6" x14ac:dyDescent="0.25">
      <c r="C192" s="99"/>
      <c r="D192" s="99"/>
      <c r="E192" s="99"/>
      <c r="F192" s="99"/>
    </row>
    <row r="193" spans="3:6" x14ac:dyDescent="0.25">
      <c r="C193" s="99"/>
      <c r="D193" s="99"/>
      <c r="E193" s="99"/>
      <c r="F193" s="99"/>
    </row>
    <row r="194" spans="3:6" x14ac:dyDescent="0.25">
      <c r="C194" s="99"/>
      <c r="D194" s="99"/>
      <c r="E194" s="99"/>
      <c r="F194" s="99"/>
    </row>
    <row r="195" spans="3:6" x14ac:dyDescent="0.25">
      <c r="C195" s="99"/>
      <c r="D195" s="99"/>
      <c r="E195" s="99"/>
      <c r="F195" s="99"/>
    </row>
    <row r="196" spans="3:6" x14ac:dyDescent="0.25">
      <c r="C196" s="99"/>
      <c r="D196" s="99"/>
      <c r="E196" s="99"/>
      <c r="F196" s="99"/>
    </row>
    <row r="197" spans="3:6" x14ac:dyDescent="0.25">
      <c r="C197" s="99"/>
      <c r="D197" s="99"/>
      <c r="E197" s="99"/>
      <c r="F197" s="99"/>
    </row>
    <row r="198" spans="3:6" x14ac:dyDescent="0.25">
      <c r="C198" s="99"/>
      <c r="D198" s="99"/>
      <c r="E198" s="99"/>
      <c r="F198" s="99"/>
    </row>
    <row r="199" spans="3:6" x14ac:dyDescent="0.25">
      <c r="C199" s="99"/>
      <c r="D199" s="99"/>
      <c r="E199" s="99"/>
      <c r="F199" s="99"/>
    </row>
    <row r="200" spans="3:6" x14ac:dyDescent="0.25">
      <c r="C200" s="99"/>
      <c r="D200" s="99"/>
      <c r="E200" s="99"/>
      <c r="F200" s="99"/>
    </row>
    <row r="201" spans="3:6" x14ac:dyDescent="0.25">
      <c r="C201" s="99"/>
      <c r="D201" s="99"/>
      <c r="E201" s="99"/>
      <c r="F201" s="99"/>
    </row>
    <row r="202" spans="3:6" x14ac:dyDescent="0.25">
      <c r="C202" s="99"/>
      <c r="D202" s="99"/>
      <c r="E202" s="99"/>
      <c r="F202" s="99"/>
    </row>
    <row r="203" spans="3:6" x14ac:dyDescent="0.25">
      <c r="C203" s="99"/>
      <c r="D203" s="99"/>
      <c r="E203" s="99"/>
      <c r="F203" s="99"/>
    </row>
    <row r="204" spans="3:6" x14ac:dyDescent="0.25">
      <c r="C204" s="99"/>
      <c r="D204" s="99"/>
      <c r="E204" s="99"/>
      <c r="F204" s="99"/>
    </row>
    <row r="205" spans="3:6" x14ac:dyDescent="0.25">
      <c r="C205" s="99"/>
      <c r="D205" s="99"/>
      <c r="E205" s="99"/>
      <c r="F205" s="99"/>
    </row>
    <row r="206" spans="3:6" x14ac:dyDescent="0.25">
      <c r="C206" s="99"/>
      <c r="D206" s="99"/>
      <c r="E206" s="99"/>
      <c r="F206" s="99"/>
    </row>
    <row r="207" spans="3:6" x14ac:dyDescent="0.25">
      <c r="C207" s="99"/>
      <c r="D207" s="99"/>
      <c r="E207" s="99"/>
      <c r="F207" s="99"/>
    </row>
    <row r="208" spans="3:6" x14ac:dyDescent="0.25">
      <c r="C208" s="99"/>
      <c r="D208" s="99"/>
      <c r="E208" s="99"/>
      <c r="F208" s="99"/>
    </row>
    <row r="209" spans="3:6" x14ac:dyDescent="0.25">
      <c r="C209" s="99"/>
      <c r="D209" s="99"/>
      <c r="E209" s="99"/>
      <c r="F209" s="99"/>
    </row>
    <row r="210" spans="3:6" x14ac:dyDescent="0.25">
      <c r="C210" s="99"/>
      <c r="D210" s="99"/>
      <c r="E210" s="99"/>
      <c r="F210" s="99"/>
    </row>
    <row r="211" spans="3:6" x14ac:dyDescent="0.25">
      <c r="C211" s="99"/>
      <c r="D211" s="99"/>
      <c r="E211" s="99"/>
      <c r="F211" s="99"/>
    </row>
    <row r="212" spans="3:6" x14ac:dyDescent="0.25">
      <c r="C212" s="99"/>
      <c r="D212" s="99"/>
      <c r="E212" s="99"/>
      <c r="F212" s="99"/>
    </row>
    <row r="213" spans="3:6" x14ac:dyDescent="0.25">
      <c r="C213" s="99"/>
      <c r="D213" s="99"/>
      <c r="E213" s="99"/>
      <c r="F213" s="99"/>
    </row>
    <row r="214" spans="3:6" x14ac:dyDescent="0.25">
      <c r="C214" s="99"/>
      <c r="D214" s="99"/>
      <c r="E214" s="99"/>
      <c r="F214" s="99"/>
    </row>
    <row r="215" spans="3:6" x14ac:dyDescent="0.25">
      <c r="C215" s="99"/>
      <c r="D215" s="99"/>
      <c r="E215" s="99"/>
      <c r="F215" s="99"/>
    </row>
    <row r="216" spans="3:6" x14ac:dyDescent="0.25">
      <c r="C216" s="99"/>
      <c r="D216" s="99"/>
      <c r="E216" s="99"/>
      <c r="F216" s="99"/>
    </row>
    <row r="217" spans="3:6" x14ac:dyDescent="0.25">
      <c r="C217" s="99"/>
      <c r="D217" s="99"/>
      <c r="E217" s="99"/>
      <c r="F217" s="99"/>
    </row>
    <row r="218" spans="3:6" x14ac:dyDescent="0.25">
      <c r="C218" s="99"/>
      <c r="D218" s="99"/>
      <c r="E218" s="99"/>
      <c r="F218" s="99"/>
    </row>
    <row r="219" spans="3:6" x14ac:dyDescent="0.25">
      <c r="C219" s="99"/>
      <c r="D219" s="99"/>
      <c r="E219" s="99"/>
      <c r="F219" s="99"/>
    </row>
    <row r="220" spans="3:6" x14ac:dyDescent="0.25">
      <c r="C220" s="99"/>
      <c r="D220" s="99"/>
      <c r="E220" s="99"/>
      <c r="F220" s="99"/>
    </row>
    <row r="221" spans="3:6" x14ac:dyDescent="0.25">
      <c r="C221" s="99"/>
      <c r="D221" s="99"/>
      <c r="E221" s="99"/>
      <c r="F221" s="99"/>
    </row>
    <row r="222" spans="3:6" x14ac:dyDescent="0.25">
      <c r="C222" s="99"/>
      <c r="D222" s="99"/>
      <c r="E222" s="99"/>
      <c r="F222" s="99"/>
    </row>
    <row r="223" spans="3:6" x14ac:dyDescent="0.25">
      <c r="C223" s="99"/>
      <c r="D223" s="99"/>
      <c r="E223" s="99"/>
      <c r="F223" s="99"/>
    </row>
    <row r="224" spans="3:6" x14ac:dyDescent="0.25">
      <c r="C224" s="99"/>
      <c r="D224" s="99"/>
      <c r="E224" s="99"/>
      <c r="F224" s="99"/>
    </row>
    <row r="225" spans="3:6" x14ac:dyDescent="0.25">
      <c r="C225" s="99"/>
      <c r="D225" s="99"/>
      <c r="E225" s="99"/>
      <c r="F225" s="99"/>
    </row>
    <row r="226" spans="3:6" x14ac:dyDescent="0.25">
      <c r="C226" s="99"/>
      <c r="D226" s="99"/>
      <c r="E226" s="99"/>
      <c r="F226" s="99"/>
    </row>
    <row r="227" spans="3:6" x14ac:dyDescent="0.25">
      <c r="C227" s="99"/>
      <c r="D227" s="99"/>
      <c r="E227" s="99"/>
      <c r="F227" s="99"/>
    </row>
    <row r="228" spans="3:6" x14ac:dyDescent="0.25">
      <c r="C228" s="99"/>
      <c r="D228" s="99"/>
      <c r="E228" s="99"/>
      <c r="F228" s="99"/>
    </row>
    <row r="229" spans="3:6" x14ac:dyDescent="0.25">
      <c r="C229" s="99"/>
      <c r="D229" s="99"/>
      <c r="E229" s="99"/>
      <c r="F229" s="99"/>
    </row>
    <row r="230" spans="3:6" x14ac:dyDescent="0.25">
      <c r="C230" s="99"/>
      <c r="D230" s="99"/>
      <c r="E230" s="99"/>
      <c r="F230" s="99"/>
    </row>
    <row r="231" spans="3:6" x14ac:dyDescent="0.25">
      <c r="C231" s="99"/>
      <c r="D231" s="99"/>
      <c r="E231" s="99"/>
      <c r="F231" s="99"/>
    </row>
    <row r="232" spans="3:6" x14ac:dyDescent="0.25">
      <c r="C232" s="99"/>
      <c r="D232" s="99"/>
      <c r="E232" s="99"/>
      <c r="F232" s="99"/>
    </row>
    <row r="233" spans="3:6" x14ac:dyDescent="0.25">
      <c r="C233" s="99"/>
      <c r="D233" s="99"/>
      <c r="E233" s="99"/>
      <c r="F233" s="99"/>
    </row>
    <row r="234" spans="3:6" x14ac:dyDescent="0.25">
      <c r="C234" s="99"/>
      <c r="D234" s="99"/>
      <c r="E234" s="99"/>
      <c r="F234" s="99"/>
    </row>
    <row r="235" spans="3:6" x14ac:dyDescent="0.25">
      <c r="C235" s="99"/>
      <c r="D235" s="99"/>
      <c r="E235" s="99"/>
      <c r="F235" s="99"/>
    </row>
    <row r="236" spans="3:6" x14ac:dyDescent="0.25">
      <c r="C236" s="99"/>
      <c r="D236" s="99"/>
      <c r="E236" s="99"/>
      <c r="F236" s="99"/>
    </row>
    <row r="237" spans="3:6" x14ac:dyDescent="0.25">
      <c r="C237" s="99"/>
      <c r="D237" s="99"/>
      <c r="E237" s="99"/>
      <c r="F237" s="99"/>
    </row>
    <row r="238" spans="3:6" x14ac:dyDescent="0.25">
      <c r="C238" s="99"/>
      <c r="D238" s="99"/>
      <c r="E238" s="99"/>
      <c r="F238" s="99"/>
    </row>
    <row r="239" spans="3:6" x14ac:dyDescent="0.25">
      <c r="C239" s="99"/>
      <c r="D239" s="99"/>
      <c r="E239" s="99"/>
      <c r="F239" s="99"/>
    </row>
    <row r="240" spans="3:6" x14ac:dyDescent="0.25">
      <c r="C240" s="99"/>
      <c r="D240" s="99"/>
      <c r="E240" s="99"/>
      <c r="F240" s="99"/>
    </row>
    <row r="241" spans="3:6" x14ac:dyDescent="0.25">
      <c r="C241" s="99"/>
      <c r="D241" s="99"/>
      <c r="E241" s="99"/>
      <c r="F241" s="99"/>
    </row>
    <row r="242" spans="3:6" x14ac:dyDescent="0.25">
      <c r="C242" s="99"/>
      <c r="D242" s="99"/>
      <c r="E242" s="99"/>
      <c r="F242" s="99"/>
    </row>
    <row r="243" spans="3:6" x14ac:dyDescent="0.25">
      <c r="C243" s="99"/>
      <c r="D243" s="99"/>
      <c r="E243" s="99"/>
      <c r="F243" s="99"/>
    </row>
    <row r="244" spans="3:6" x14ac:dyDescent="0.25">
      <c r="C244" s="99"/>
      <c r="D244" s="99"/>
      <c r="E244" s="99"/>
      <c r="F244" s="99"/>
    </row>
    <row r="245" spans="3:6" x14ac:dyDescent="0.25">
      <c r="C245" s="99"/>
      <c r="D245" s="99"/>
      <c r="E245" s="99"/>
      <c r="F245" s="99"/>
    </row>
    <row r="246" spans="3:6" x14ac:dyDescent="0.25">
      <c r="C246" s="99"/>
      <c r="D246" s="99"/>
      <c r="E246" s="99"/>
      <c r="F246" s="99"/>
    </row>
    <row r="247" spans="3:6" x14ac:dyDescent="0.25">
      <c r="C247" s="99"/>
      <c r="D247" s="99"/>
      <c r="E247" s="99"/>
      <c r="F247" s="99"/>
    </row>
    <row r="248" spans="3:6" x14ac:dyDescent="0.25">
      <c r="C248" s="99"/>
      <c r="D248" s="99"/>
      <c r="E248" s="99"/>
      <c r="F248" s="99"/>
    </row>
    <row r="249" spans="3:6" x14ac:dyDescent="0.25">
      <c r="C249" s="99"/>
      <c r="D249" s="99"/>
      <c r="E249" s="99"/>
      <c r="F249" s="99"/>
    </row>
    <row r="250" spans="3:6" x14ac:dyDescent="0.25">
      <c r="C250" s="99"/>
      <c r="D250" s="99"/>
      <c r="E250" s="99"/>
      <c r="F250" s="99"/>
    </row>
    <row r="251" spans="3:6" x14ac:dyDescent="0.25">
      <c r="C251" s="99"/>
      <c r="D251" s="99"/>
      <c r="E251" s="99"/>
      <c r="F251" s="99"/>
    </row>
    <row r="252" spans="3:6" x14ac:dyDescent="0.25">
      <c r="C252" s="99"/>
      <c r="D252" s="99"/>
      <c r="E252" s="99"/>
      <c r="F252" s="99"/>
    </row>
  </sheetData>
  <mergeCells count="10">
    <mergeCell ref="A130:B130"/>
    <mergeCell ref="A141:B141"/>
    <mergeCell ref="D1:E1"/>
    <mergeCell ref="A2:E2"/>
    <mergeCell ref="A3:E3"/>
    <mergeCell ref="A6:A7"/>
    <mergeCell ref="B6:B7"/>
    <mergeCell ref="C6:C9"/>
    <mergeCell ref="D6:D8"/>
    <mergeCell ref="E6:E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15" sqref="H15"/>
    </sheetView>
  </sheetViews>
  <sheetFormatPr defaultRowHeight="15" x14ac:dyDescent="0.25"/>
  <cols>
    <col min="1" max="1" width="5.7109375" customWidth="1"/>
    <col min="2" max="2" width="8.28515625" customWidth="1"/>
    <col min="3" max="3" width="10.7109375" customWidth="1"/>
    <col min="4" max="4" width="43.85546875" customWidth="1"/>
    <col min="5" max="5" width="15.42578125" customWidth="1"/>
    <col min="6" max="6" width="14.85546875" customWidth="1"/>
    <col min="7" max="7" width="12" customWidth="1"/>
    <col min="257" max="257" width="5.7109375" customWidth="1"/>
    <col min="258" max="258" width="8.28515625" customWidth="1"/>
    <col min="259" max="259" width="10.7109375" customWidth="1"/>
    <col min="260" max="260" width="43.85546875" customWidth="1"/>
    <col min="261" max="261" width="15.42578125" customWidth="1"/>
    <col min="262" max="262" width="14.85546875" customWidth="1"/>
    <col min="263" max="263" width="12" customWidth="1"/>
    <col min="513" max="513" width="5.7109375" customWidth="1"/>
    <col min="514" max="514" width="8.28515625" customWidth="1"/>
    <col min="515" max="515" width="10.7109375" customWidth="1"/>
    <col min="516" max="516" width="43.85546875" customWidth="1"/>
    <col min="517" max="517" width="15.42578125" customWidth="1"/>
    <col min="518" max="518" width="14.85546875" customWidth="1"/>
    <col min="519" max="519" width="12" customWidth="1"/>
    <col min="769" max="769" width="5.7109375" customWidth="1"/>
    <col min="770" max="770" width="8.28515625" customWidth="1"/>
    <col min="771" max="771" width="10.7109375" customWidth="1"/>
    <col min="772" max="772" width="43.85546875" customWidth="1"/>
    <col min="773" max="773" width="15.42578125" customWidth="1"/>
    <col min="774" max="774" width="14.85546875" customWidth="1"/>
    <col min="775" max="775" width="12" customWidth="1"/>
    <col min="1025" max="1025" width="5.7109375" customWidth="1"/>
    <col min="1026" max="1026" width="8.28515625" customWidth="1"/>
    <col min="1027" max="1027" width="10.7109375" customWidth="1"/>
    <col min="1028" max="1028" width="43.85546875" customWidth="1"/>
    <col min="1029" max="1029" width="15.42578125" customWidth="1"/>
    <col min="1030" max="1030" width="14.85546875" customWidth="1"/>
    <col min="1031" max="1031" width="12" customWidth="1"/>
    <col min="1281" max="1281" width="5.7109375" customWidth="1"/>
    <col min="1282" max="1282" width="8.28515625" customWidth="1"/>
    <col min="1283" max="1283" width="10.7109375" customWidth="1"/>
    <col min="1284" max="1284" width="43.85546875" customWidth="1"/>
    <col min="1285" max="1285" width="15.42578125" customWidth="1"/>
    <col min="1286" max="1286" width="14.85546875" customWidth="1"/>
    <col min="1287" max="1287" width="12" customWidth="1"/>
    <col min="1537" max="1537" width="5.7109375" customWidth="1"/>
    <col min="1538" max="1538" width="8.28515625" customWidth="1"/>
    <col min="1539" max="1539" width="10.7109375" customWidth="1"/>
    <col min="1540" max="1540" width="43.85546875" customWidth="1"/>
    <col min="1541" max="1541" width="15.42578125" customWidth="1"/>
    <col min="1542" max="1542" width="14.85546875" customWidth="1"/>
    <col min="1543" max="1543" width="12" customWidth="1"/>
    <col min="1793" max="1793" width="5.7109375" customWidth="1"/>
    <col min="1794" max="1794" width="8.28515625" customWidth="1"/>
    <col min="1795" max="1795" width="10.7109375" customWidth="1"/>
    <col min="1796" max="1796" width="43.85546875" customWidth="1"/>
    <col min="1797" max="1797" width="15.42578125" customWidth="1"/>
    <col min="1798" max="1798" width="14.85546875" customWidth="1"/>
    <col min="1799" max="1799" width="12" customWidth="1"/>
    <col min="2049" max="2049" width="5.7109375" customWidth="1"/>
    <col min="2050" max="2050" width="8.28515625" customWidth="1"/>
    <col min="2051" max="2051" width="10.7109375" customWidth="1"/>
    <col min="2052" max="2052" width="43.85546875" customWidth="1"/>
    <col min="2053" max="2053" width="15.42578125" customWidth="1"/>
    <col min="2054" max="2054" width="14.85546875" customWidth="1"/>
    <col min="2055" max="2055" width="12" customWidth="1"/>
    <col min="2305" max="2305" width="5.7109375" customWidth="1"/>
    <col min="2306" max="2306" width="8.28515625" customWidth="1"/>
    <col min="2307" max="2307" width="10.7109375" customWidth="1"/>
    <col min="2308" max="2308" width="43.85546875" customWidth="1"/>
    <col min="2309" max="2309" width="15.42578125" customWidth="1"/>
    <col min="2310" max="2310" width="14.85546875" customWidth="1"/>
    <col min="2311" max="2311" width="12" customWidth="1"/>
    <col min="2561" max="2561" width="5.7109375" customWidth="1"/>
    <col min="2562" max="2562" width="8.28515625" customWidth="1"/>
    <col min="2563" max="2563" width="10.7109375" customWidth="1"/>
    <col min="2564" max="2564" width="43.85546875" customWidth="1"/>
    <col min="2565" max="2565" width="15.42578125" customWidth="1"/>
    <col min="2566" max="2566" width="14.85546875" customWidth="1"/>
    <col min="2567" max="2567" width="12" customWidth="1"/>
    <col min="2817" max="2817" width="5.7109375" customWidth="1"/>
    <col min="2818" max="2818" width="8.28515625" customWidth="1"/>
    <col min="2819" max="2819" width="10.7109375" customWidth="1"/>
    <col min="2820" max="2820" width="43.85546875" customWidth="1"/>
    <col min="2821" max="2821" width="15.42578125" customWidth="1"/>
    <col min="2822" max="2822" width="14.85546875" customWidth="1"/>
    <col min="2823" max="2823" width="12" customWidth="1"/>
    <col min="3073" max="3073" width="5.7109375" customWidth="1"/>
    <col min="3074" max="3074" width="8.28515625" customWidth="1"/>
    <col min="3075" max="3075" width="10.7109375" customWidth="1"/>
    <col min="3076" max="3076" width="43.85546875" customWidth="1"/>
    <col min="3077" max="3077" width="15.42578125" customWidth="1"/>
    <col min="3078" max="3078" width="14.85546875" customWidth="1"/>
    <col min="3079" max="3079" width="12" customWidth="1"/>
    <col min="3329" max="3329" width="5.7109375" customWidth="1"/>
    <col min="3330" max="3330" width="8.28515625" customWidth="1"/>
    <col min="3331" max="3331" width="10.7109375" customWidth="1"/>
    <col min="3332" max="3332" width="43.85546875" customWidth="1"/>
    <col min="3333" max="3333" width="15.42578125" customWidth="1"/>
    <col min="3334" max="3334" width="14.85546875" customWidth="1"/>
    <col min="3335" max="3335" width="12" customWidth="1"/>
    <col min="3585" max="3585" width="5.7109375" customWidth="1"/>
    <col min="3586" max="3586" width="8.28515625" customWidth="1"/>
    <col min="3587" max="3587" width="10.7109375" customWidth="1"/>
    <col min="3588" max="3588" width="43.85546875" customWidth="1"/>
    <col min="3589" max="3589" width="15.42578125" customWidth="1"/>
    <col min="3590" max="3590" width="14.85546875" customWidth="1"/>
    <col min="3591" max="3591" width="12" customWidth="1"/>
    <col min="3841" max="3841" width="5.7109375" customWidth="1"/>
    <col min="3842" max="3842" width="8.28515625" customWidth="1"/>
    <col min="3843" max="3843" width="10.7109375" customWidth="1"/>
    <col min="3844" max="3844" width="43.85546875" customWidth="1"/>
    <col min="3845" max="3845" width="15.42578125" customWidth="1"/>
    <col min="3846" max="3846" width="14.85546875" customWidth="1"/>
    <col min="3847" max="3847" width="12" customWidth="1"/>
    <col min="4097" max="4097" width="5.7109375" customWidth="1"/>
    <col min="4098" max="4098" width="8.28515625" customWidth="1"/>
    <col min="4099" max="4099" width="10.7109375" customWidth="1"/>
    <col min="4100" max="4100" width="43.85546875" customWidth="1"/>
    <col min="4101" max="4101" width="15.42578125" customWidth="1"/>
    <col min="4102" max="4102" width="14.85546875" customWidth="1"/>
    <col min="4103" max="4103" width="12" customWidth="1"/>
    <col min="4353" max="4353" width="5.7109375" customWidth="1"/>
    <col min="4354" max="4354" width="8.28515625" customWidth="1"/>
    <col min="4355" max="4355" width="10.7109375" customWidth="1"/>
    <col min="4356" max="4356" width="43.85546875" customWidth="1"/>
    <col min="4357" max="4357" width="15.42578125" customWidth="1"/>
    <col min="4358" max="4358" width="14.85546875" customWidth="1"/>
    <col min="4359" max="4359" width="12" customWidth="1"/>
    <col min="4609" max="4609" width="5.7109375" customWidth="1"/>
    <col min="4610" max="4610" width="8.28515625" customWidth="1"/>
    <col min="4611" max="4611" width="10.7109375" customWidth="1"/>
    <col min="4612" max="4612" width="43.85546875" customWidth="1"/>
    <col min="4613" max="4613" width="15.42578125" customWidth="1"/>
    <col min="4614" max="4614" width="14.85546875" customWidth="1"/>
    <col min="4615" max="4615" width="12" customWidth="1"/>
    <col min="4865" max="4865" width="5.7109375" customWidth="1"/>
    <col min="4866" max="4866" width="8.28515625" customWidth="1"/>
    <col min="4867" max="4867" width="10.7109375" customWidth="1"/>
    <col min="4868" max="4868" width="43.85546875" customWidth="1"/>
    <col min="4869" max="4869" width="15.42578125" customWidth="1"/>
    <col min="4870" max="4870" width="14.85546875" customWidth="1"/>
    <col min="4871" max="4871" width="12" customWidth="1"/>
    <col min="5121" max="5121" width="5.7109375" customWidth="1"/>
    <col min="5122" max="5122" width="8.28515625" customWidth="1"/>
    <col min="5123" max="5123" width="10.7109375" customWidth="1"/>
    <col min="5124" max="5124" width="43.85546875" customWidth="1"/>
    <col min="5125" max="5125" width="15.42578125" customWidth="1"/>
    <col min="5126" max="5126" width="14.85546875" customWidth="1"/>
    <col min="5127" max="5127" width="12" customWidth="1"/>
    <col min="5377" max="5377" width="5.7109375" customWidth="1"/>
    <col min="5378" max="5378" width="8.28515625" customWidth="1"/>
    <col min="5379" max="5379" width="10.7109375" customWidth="1"/>
    <col min="5380" max="5380" width="43.85546875" customWidth="1"/>
    <col min="5381" max="5381" width="15.42578125" customWidth="1"/>
    <col min="5382" max="5382" width="14.85546875" customWidth="1"/>
    <col min="5383" max="5383" width="12" customWidth="1"/>
    <col min="5633" max="5633" width="5.7109375" customWidth="1"/>
    <col min="5634" max="5634" width="8.28515625" customWidth="1"/>
    <col min="5635" max="5635" width="10.7109375" customWidth="1"/>
    <col min="5636" max="5636" width="43.85546875" customWidth="1"/>
    <col min="5637" max="5637" width="15.42578125" customWidth="1"/>
    <col min="5638" max="5638" width="14.85546875" customWidth="1"/>
    <col min="5639" max="5639" width="12" customWidth="1"/>
    <col min="5889" max="5889" width="5.7109375" customWidth="1"/>
    <col min="5890" max="5890" width="8.28515625" customWidth="1"/>
    <col min="5891" max="5891" width="10.7109375" customWidth="1"/>
    <col min="5892" max="5892" width="43.85546875" customWidth="1"/>
    <col min="5893" max="5893" width="15.42578125" customWidth="1"/>
    <col min="5894" max="5894" width="14.85546875" customWidth="1"/>
    <col min="5895" max="5895" width="12" customWidth="1"/>
    <col min="6145" max="6145" width="5.7109375" customWidth="1"/>
    <col min="6146" max="6146" width="8.28515625" customWidth="1"/>
    <col min="6147" max="6147" width="10.7109375" customWidth="1"/>
    <col min="6148" max="6148" width="43.85546875" customWidth="1"/>
    <col min="6149" max="6149" width="15.42578125" customWidth="1"/>
    <col min="6150" max="6150" width="14.85546875" customWidth="1"/>
    <col min="6151" max="6151" width="12" customWidth="1"/>
    <col min="6401" max="6401" width="5.7109375" customWidth="1"/>
    <col min="6402" max="6402" width="8.28515625" customWidth="1"/>
    <col min="6403" max="6403" width="10.7109375" customWidth="1"/>
    <col min="6404" max="6404" width="43.85546875" customWidth="1"/>
    <col min="6405" max="6405" width="15.42578125" customWidth="1"/>
    <col min="6406" max="6406" width="14.85546875" customWidth="1"/>
    <col min="6407" max="6407" width="12" customWidth="1"/>
    <col min="6657" max="6657" width="5.7109375" customWidth="1"/>
    <col min="6658" max="6658" width="8.28515625" customWidth="1"/>
    <col min="6659" max="6659" width="10.7109375" customWidth="1"/>
    <col min="6660" max="6660" width="43.85546875" customWidth="1"/>
    <col min="6661" max="6661" width="15.42578125" customWidth="1"/>
    <col min="6662" max="6662" width="14.85546875" customWidth="1"/>
    <col min="6663" max="6663" width="12" customWidth="1"/>
    <col min="6913" max="6913" width="5.7109375" customWidth="1"/>
    <col min="6914" max="6914" width="8.28515625" customWidth="1"/>
    <col min="6915" max="6915" width="10.7109375" customWidth="1"/>
    <col min="6916" max="6916" width="43.85546875" customWidth="1"/>
    <col min="6917" max="6917" width="15.42578125" customWidth="1"/>
    <col min="6918" max="6918" width="14.85546875" customWidth="1"/>
    <col min="6919" max="6919" width="12" customWidth="1"/>
    <col min="7169" max="7169" width="5.7109375" customWidth="1"/>
    <col min="7170" max="7170" width="8.28515625" customWidth="1"/>
    <col min="7171" max="7171" width="10.7109375" customWidth="1"/>
    <col min="7172" max="7172" width="43.85546875" customWidth="1"/>
    <col min="7173" max="7173" width="15.42578125" customWidth="1"/>
    <col min="7174" max="7174" width="14.85546875" customWidth="1"/>
    <col min="7175" max="7175" width="12" customWidth="1"/>
    <col min="7425" max="7425" width="5.7109375" customWidth="1"/>
    <col min="7426" max="7426" width="8.28515625" customWidth="1"/>
    <col min="7427" max="7427" width="10.7109375" customWidth="1"/>
    <col min="7428" max="7428" width="43.85546875" customWidth="1"/>
    <col min="7429" max="7429" width="15.42578125" customWidth="1"/>
    <col min="7430" max="7430" width="14.85546875" customWidth="1"/>
    <col min="7431" max="7431" width="12" customWidth="1"/>
    <col min="7681" max="7681" width="5.7109375" customWidth="1"/>
    <col min="7682" max="7682" width="8.28515625" customWidth="1"/>
    <col min="7683" max="7683" width="10.7109375" customWidth="1"/>
    <col min="7684" max="7684" width="43.85546875" customWidth="1"/>
    <col min="7685" max="7685" width="15.42578125" customWidth="1"/>
    <col min="7686" max="7686" width="14.85546875" customWidth="1"/>
    <col min="7687" max="7687" width="12" customWidth="1"/>
    <col min="7937" max="7937" width="5.7109375" customWidth="1"/>
    <col min="7938" max="7938" width="8.28515625" customWidth="1"/>
    <col min="7939" max="7939" width="10.7109375" customWidth="1"/>
    <col min="7940" max="7940" width="43.85546875" customWidth="1"/>
    <col min="7941" max="7941" width="15.42578125" customWidth="1"/>
    <col min="7942" max="7942" width="14.85546875" customWidth="1"/>
    <col min="7943" max="7943" width="12" customWidth="1"/>
    <col min="8193" max="8193" width="5.7109375" customWidth="1"/>
    <col min="8194" max="8194" width="8.28515625" customWidth="1"/>
    <col min="8195" max="8195" width="10.7109375" customWidth="1"/>
    <col min="8196" max="8196" width="43.85546875" customWidth="1"/>
    <col min="8197" max="8197" width="15.42578125" customWidth="1"/>
    <col min="8198" max="8198" width="14.85546875" customWidth="1"/>
    <col min="8199" max="8199" width="12" customWidth="1"/>
    <col min="8449" max="8449" width="5.7109375" customWidth="1"/>
    <col min="8450" max="8450" width="8.28515625" customWidth="1"/>
    <col min="8451" max="8451" width="10.7109375" customWidth="1"/>
    <col min="8452" max="8452" width="43.85546875" customWidth="1"/>
    <col min="8453" max="8453" width="15.42578125" customWidth="1"/>
    <col min="8454" max="8454" width="14.85546875" customWidth="1"/>
    <col min="8455" max="8455" width="12" customWidth="1"/>
    <col min="8705" max="8705" width="5.7109375" customWidth="1"/>
    <col min="8706" max="8706" width="8.28515625" customWidth="1"/>
    <col min="8707" max="8707" width="10.7109375" customWidth="1"/>
    <col min="8708" max="8708" width="43.85546875" customWidth="1"/>
    <col min="8709" max="8709" width="15.42578125" customWidth="1"/>
    <col min="8710" max="8710" width="14.85546875" customWidth="1"/>
    <col min="8711" max="8711" width="12" customWidth="1"/>
    <col min="8961" max="8961" width="5.7109375" customWidth="1"/>
    <col min="8962" max="8962" width="8.28515625" customWidth="1"/>
    <col min="8963" max="8963" width="10.7109375" customWidth="1"/>
    <col min="8964" max="8964" width="43.85546875" customWidth="1"/>
    <col min="8965" max="8965" width="15.42578125" customWidth="1"/>
    <col min="8966" max="8966" width="14.85546875" customWidth="1"/>
    <col min="8967" max="8967" width="12" customWidth="1"/>
    <col min="9217" max="9217" width="5.7109375" customWidth="1"/>
    <col min="9218" max="9218" width="8.28515625" customWidth="1"/>
    <col min="9219" max="9219" width="10.7109375" customWidth="1"/>
    <col min="9220" max="9220" width="43.85546875" customWidth="1"/>
    <col min="9221" max="9221" width="15.42578125" customWidth="1"/>
    <col min="9222" max="9222" width="14.85546875" customWidth="1"/>
    <col min="9223" max="9223" width="12" customWidth="1"/>
    <col min="9473" max="9473" width="5.7109375" customWidth="1"/>
    <col min="9474" max="9474" width="8.28515625" customWidth="1"/>
    <col min="9475" max="9475" width="10.7109375" customWidth="1"/>
    <col min="9476" max="9476" width="43.85546875" customWidth="1"/>
    <col min="9477" max="9477" width="15.42578125" customWidth="1"/>
    <col min="9478" max="9478" width="14.85546875" customWidth="1"/>
    <col min="9479" max="9479" width="12" customWidth="1"/>
    <col min="9729" max="9729" width="5.7109375" customWidth="1"/>
    <col min="9730" max="9730" width="8.28515625" customWidth="1"/>
    <col min="9731" max="9731" width="10.7109375" customWidth="1"/>
    <col min="9732" max="9732" width="43.85546875" customWidth="1"/>
    <col min="9733" max="9733" width="15.42578125" customWidth="1"/>
    <col min="9734" max="9734" width="14.85546875" customWidth="1"/>
    <col min="9735" max="9735" width="12" customWidth="1"/>
    <col min="9985" max="9985" width="5.7109375" customWidth="1"/>
    <col min="9986" max="9986" width="8.28515625" customWidth="1"/>
    <col min="9987" max="9987" width="10.7109375" customWidth="1"/>
    <col min="9988" max="9988" width="43.85546875" customWidth="1"/>
    <col min="9989" max="9989" width="15.42578125" customWidth="1"/>
    <col min="9990" max="9990" width="14.85546875" customWidth="1"/>
    <col min="9991" max="9991" width="12" customWidth="1"/>
    <col min="10241" max="10241" width="5.7109375" customWidth="1"/>
    <col min="10242" max="10242" width="8.28515625" customWidth="1"/>
    <col min="10243" max="10243" width="10.7109375" customWidth="1"/>
    <col min="10244" max="10244" width="43.85546875" customWidth="1"/>
    <col min="10245" max="10245" width="15.42578125" customWidth="1"/>
    <col min="10246" max="10246" width="14.85546875" customWidth="1"/>
    <col min="10247" max="10247" width="12" customWidth="1"/>
    <col min="10497" max="10497" width="5.7109375" customWidth="1"/>
    <col min="10498" max="10498" width="8.28515625" customWidth="1"/>
    <col min="10499" max="10499" width="10.7109375" customWidth="1"/>
    <col min="10500" max="10500" width="43.85546875" customWidth="1"/>
    <col min="10501" max="10501" width="15.42578125" customWidth="1"/>
    <col min="10502" max="10502" width="14.85546875" customWidth="1"/>
    <col min="10503" max="10503" width="12" customWidth="1"/>
    <col min="10753" max="10753" width="5.7109375" customWidth="1"/>
    <col min="10754" max="10754" width="8.28515625" customWidth="1"/>
    <col min="10755" max="10755" width="10.7109375" customWidth="1"/>
    <col min="10756" max="10756" width="43.85546875" customWidth="1"/>
    <col min="10757" max="10757" width="15.42578125" customWidth="1"/>
    <col min="10758" max="10758" width="14.85546875" customWidth="1"/>
    <col min="10759" max="10759" width="12" customWidth="1"/>
    <col min="11009" max="11009" width="5.7109375" customWidth="1"/>
    <col min="11010" max="11010" width="8.28515625" customWidth="1"/>
    <col min="11011" max="11011" width="10.7109375" customWidth="1"/>
    <col min="11012" max="11012" width="43.85546875" customWidth="1"/>
    <col min="11013" max="11013" width="15.42578125" customWidth="1"/>
    <col min="11014" max="11014" width="14.85546875" customWidth="1"/>
    <col min="11015" max="11015" width="12" customWidth="1"/>
    <col min="11265" max="11265" width="5.7109375" customWidth="1"/>
    <col min="11266" max="11266" width="8.28515625" customWidth="1"/>
    <col min="11267" max="11267" width="10.7109375" customWidth="1"/>
    <col min="11268" max="11268" width="43.85546875" customWidth="1"/>
    <col min="11269" max="11269" width="15.42578125" customWidth="1"/>
    <col min="11270" max="11270" width="14.85546875" customWidth="1"/>
    <col min="11271" max="11271" width="12" customWidth="1"/>
    <col min="11521" max="11521" width="5.7109375" customWidth="1"/>
    <col min="11522" max="11522" width="8.28515625" customWidth="1"/>
    <col min="11523" max="11523" width="10.7109375" customWidth="1"/>
    <col min="11524" max="11524" width="43.85546875" customWidth="1"/>
    <col min="11525" max="11525" width="15.42578125" customWidth="1"/>
    <col min="11526" max="11526" width="14.85546875" customWidth="1"/>
    <col min="11527" max="11527" width="12" customWidth="1"/>
    <col min="11777" max="11777" width="5.7109375" customWidth="1"/>
    <col min="11778" max="11778" width="8.28515625" customWidth="1"/>
    <col min="11779" max="11779" width="10.7109375" customWidth="1"/>
    <col min="11780" max="11780" width="43.85546875" customWidth="1"/>
    <col min="11781" max="11781" width="15.42578125" customWidth="1"/>
    <col min="11782" max="11782" width="14.85546875" customWidth="1"/>
    <col min="11783" max="11783" width="12" customWidth="1"/>
    <col min="12033" max="12033" width="5.7109375" customWidth="1"/>
    <col min="12034" max="12034" width="8.28515625" customWidth="1"/>
    <col min="12035" max="12035" width="10.7109375" customWidth="1"/>
    <col min="12036" max="12036" width="43.85546875" customWidth="1"/>
    <col min="12037" max="12037" width="15.42578125" customWidth="1"/>
    <col min="12038" max="12038" width="14.85546875" customWidth="1"/>
    <col min="12039" max="12039" width="12" customWidth="1"/>
    <col min="12289" max="12289" width="5.7109375" customWidth="1"/>
    <col min="12290" max="12290" width="8.28515625" customWidth="1"/>
    <col min="12291" max="12291" width="10.7109375" customWidth="1"/>
    <col min="12292" max="12292" width="43.85546875" customWidth="1"/>
    <col min="12293" max="12293" width="15.42578125" customWidth="1"/>
    <col min="12294" max="12294" width="14.85546875" customWidth="1"/>
    <col min="12295" max="12295" width="12" customWidth="1"/>
    <col min="12545" max="12545" width="5.7109375" customWidth="1"/>
    <col min="12546" max="12546" width="8.28515625" customWidth="1"/>
    <col min="12547" max="12547" width="10.7109375" customWidth="1"/>
    <col min="12548" max="12548" width="43.85546875" customWidth="1"/>
    <col min="12549" max="12549" width="15.42578125" customWidth="1"/>
    <col min="12550" max="12550" width="14.85546875" customWidth="1"/>
    <col min="12551" max="12551" width="12" customWidth="1"/>
    <col min="12801" max="12801" width="5.7109375" customWidth="1"/>
    <col min="12802" max="12802" width="8.28515625" customWidth="1"/>
    <col min="12803" max="12803" width="10.7109375" customWidth="1"/>
    <col min="12804" max="12804" width="43.85546875" customWidth="1"/>
    <col min="12805" max="12805" width="15.42578125" customWidth="1"/>
    <col min="12806" max="12806" width="14.85546875" customWidth="1"/>
    <col min="12807" max="12807" width="12" customWidth="1"/>
    <col min="13057" max="13057" width="5.7109375" customWidth="1"/>
    <col min="13058" max="13058" width="8.28515625" customWidth="1"/>
    <col min="13059" max="13059" width="10.7109375" customWidth="1"/>
    <col min="13060" max="13060" width="43.85546875" customWidth="1"/>
    <col min="13061" max="13061" width="15.42578125" customWidth="1"/>
    <col min="13062" max="13062" width="14.85546875" customWidth="1"/>
    <col min="13063" max="13063" width="12" customWidth="1"/>
    <col min="13313" max="13313" width="5.7109375" customWidth="1"/>
    <col min="13314" max="13314" width="8.28515625" customWidth="1"/>
    <col min="13315" max="13315" width="10.7109375" customWidth="1"/>
    <col min="13316" max="13316" width="43.85546875" customWidth="1"/>
    <col min="13317" max="13317" width="15.42578125" customWidth="1"/>
    <col min="13318" max="13318" width="14.85546875" customWidth="1"/>
    <col min="13319" max="13319" width="12" customWidth="1"/>
    <col min="13569" max="13569" width="5.7109375" customWidth="1"/>
    <col min="13570" max="13570" width="8.28515625" customWidth="1"/>
    <col min="13571" max="13571" width="10.7109375" customWidth="1"/>
    <col min="13572" max="13572" width="43.85546875" customWidth="1"/>
    <col min="13573" max="13573" width="15.42578125" customWidth="1"/>
    <col min="13574" max="13574" width="14.85546875" customWidth="1"/>
    <col min="13575" max="13575" width="12" customWidth="1"/>
    <col min="13825" max="13825" width="5.7109375" customWidth="1"/>
    <col min="13826" max="13826" width="8.28515625" customWidth="1"/>
    <col min="13827" max="13827" width="10.7109375" customWidth="1"/>
    <col min="13828" max="13828" width="43.85546875" customWidth="1"/>
    <col min="13829" max="13829" width="15.42578125" customWidth="1"/>
    <col min="13830" max="13830" width="14.85546875" customWidth="1"/>
    <col min="13831" max="13831" width="12" customWidth="1"/>
    <col min="14081" max="14081" width="5.7109375" customWidth="1"/>
    <col min="14082" max="14082" width="8.28515625" customWidth="1"/>
    <col min="14083" max="14083" width="10.7109375" customWidth="1"/>
    <col min="14084" max="14084" width="43.85546875" customWidth="1"/>
    <col min="14085" max="14085" width="15.42578125" customWidth="1"/>
    <col min="14086" max="14086" width="14.85546875" customWidth="1"/>
    <col min="14087" max="14087" width="12" customWidth="1"/>
    <col min="14337" max="14337" width="5.7109375" customWidth="1"/>
    <col min="14338" max="14338" width="8.28515625" customWidth="1"/>
    <col min="14339" max="14339" width="10.7109375" customWidth="1"/>
    <col min="14340" max="14340" width="43.85546875" customWidth="1"/>
    <col min="14341" max="14341" width="15.42578125" customWidth="1"/>
    <col min="14342" max="14342" width="14.85546875" customWidth="1"/>
    <col min="14343" max="14343" width="12" customWidth="1"/>
    <col min="14593" max="14593" width="5.7109375" customWidth="1"/>
    <col min="14594" max="14594" width="8.28515625" customWidth="1"/>
    <col min="14595" max="14595" width="10.7109375" customWidth="1"/>
    <col min="14596" max="14596" width="43.85546875" customWidth="1"/>
    <col min="14597" max="14597" width="15.42578125" customWidth="1"/>
    <col min="14598" max="14598" width="14.85546875" customWidth="1"/>
    <col min="14599" max="14599" width="12" customWidth="1"/>
    <col min="14849" max="14849" width="5.7109375" customWidth="1"/>
    <col min="14850" max="14850" width="8.28515625" customWidth="1"/>
    <col min="14851" max="14851" width="10.7109375" customWidth="1"/>
    <col min="14852" max="14852" width="43.85546875" customWidth="1"/>
    <col min="14853" max="14853" width="15.42578125" customWidth="1"/>
    <col min="14854" max="14854" width="14.85546875" customWidth="1"/>
    <col min="14855" max="14855" width="12" customWidth="1"/>
    <col min="15105" max="15105" width="5.7109375" customWidth="1"/>
    <col min="15106" max="15106" width="8.28515625" customWidth="1"/>
    <col min="15107" max="15107" width="10.7109375" customWidth="1"/>
    <col min="15108" max="15108" width="43.85546875" customWidth="1"/>
    <col min="15109" max="15109" width="15.42578125" customWidth="1"/>
    <col min="15110" max="15110" width="14.85546875" customWidth="1"/>
    <col min="15111" max="15111" width="12" customWidth="1"/>
    <col min="15361" max="15361" width="5.7109375" customWidth="1"/>
    <col min="15362" max="15362" width="8.28515625" customWidth="1"/>
    <col min="15363" max="15363" width="10.7109375" customWidth="1"/>
    <col min="15364" max="15364" width="43.85546875" customWidth="1"/>
    <col min="15365" max="15365" width="15.42578125" customWidth="1"/>
    <col min="15366" max="15366" width="14.85546875" customWidth="1"/>
    <col min="15367" max="15367" width="12" customWidth="1"/>
    <col min="15617" max="15617" width="5.7109375" customWidth="1"/>
    <col min="15618" max="15618" width="8.28515625" customWidth="1"/>
    <col min="15619" max="15619" width="10.7109375" customWidth="1"/>
    <col min="15620" max="15620" width="43.85546875" customWidth="1"/>
    <col min="15621" max="15621" width="15.42578125" customWidth="1"/>
    <col min="15622" max="15622" width="14.85546875" customWidth="1"/>
    <col min="15623" max="15623" width="12" customWidth="1"/>
    <col min="15873" max="15873" width="5.7109375" customWidth="1"/>
    <col min="15874" max="15874" width="8.28515625" customWidth="1"/>
    <col min="15875" max="15875" width="10.7109375" customWidth="1"/>
    <col min="15876" max="15876" width="43.85546875" customWidth="1"/>
    <col min="15877" max="15877" width="15.42578125" customWidth="1"/>
    <col min="15878" max="15878" width="14.85546875" customWidth="1"/>
    <col min="15879" max="15879" width="12" customWidth="1"/>
    <col min="16129" max="16129" width="5.7109375" customWidth="1"/>
    <col min="16130" max="16130" width="8.28515625" customWidth="1"/>
    <col min="16131" max="16131" width="10.7109375" customWidth="1"/>
    <col min="16132" max="16132" width="43.85546875" customWidth="1"/>
    <col min="16133" max="16133" width="15.42578125" customWidth="1"/>
    <col min="16134" max="16134" width="14.85546875" customWidth="1"/>
    <col min="16135" max="16135" width="12" customWidth="1"/>
  </cols>
  <sheetData>
    <row r="1" spans="1:7" x14ac:dyDescent="0.25">
      <c r="D1" s="189"/>
      <c r="F1" s="573" t="s">
        <v>254</v>
      </c>
      <c r="G1" s="573"/>
    </row>
    <row r="3" spans="1:7" ht="18" x14ac:dyDescent="0.25">
      <c r="A3" s="604" t="s">
        <v>255</v>
      </c>
      <c r="B3" s="604"/>
      <c r="C3" s="604"/>
      <c r="D3" s="604"/>
      <c r="E3" s="604"/>
    </row>
    <row r="4" spans="1:7" ht="15.75" thickBot="1" x14ac:dyDescent="0.3">
      <c r="D4" s="273"/>
      <c r="E4" s="359"/>
    </row>
    <row r="5" spans="1:7" x14ac:dyDescent="0.25">
      <c r="A5" s="576" t="s">
        <v>0</v>
      </c>
      <c r="B5" s="605" t="s">
        <v>1</v>
      </c>
      <c r="C5" s="605" t="s">
        <v>144</v>
      </c>
      <c r="D5" s="580" t="s">
        <v>256</v>
      </c>
      <c r="E5" s="596" t="s">
        <v>242</v>
      </c>
      <c r="F5" s="608" t="s">
        <v>375</v>
      </c>
      <c r="G5" s="584" t="s">
        <v>60</v>
      </c>
    </row>
    <row r="6" spans="1:7" x14ac:dyDescent="0.25">
      <c r="A6" s="577"/>
      <c r="B6" s="581"/>
      <c r="C6" s="581"/>
      <c r="D6" s="606"/>
      <c r="E6" s="607"/>
      <c r="F6" s="609"/>
      <c r="G6" s="611"/>
    </row>
    <row r="7" spans="1:7" x14ac:dyDescent="0.25">
      <c r="A7" s="577"/>
      <c r="B7" s="581"/>
      <c r="C7" s="581"/>
      <c r="D7" s="606"/>
      <c r="E7" s="597"/>
      <c r="F7" s="610"/>
      <c r="G7" s="585"/>
    </row>
    <row r="8" spans="1:7" x14ac:dyDescent="0.25">
      <c r="A8" s="276">
        <v>1</v>
      </c>
      <c r="B8" s="277">
        <v>2</v>
      </c>
      <c r="C8" s="277">
        <v>3</v>
      </c>
      <c r="D8" s="277">
        <v>4</v>
      </c>
      <c r="E8" s="277">
        <v>5</v>
      </c>
      <c r="F8" s="370">
        <v>6</v>
      </c>
      <c r="G8" s="371">
        <v>7</v>
      </c>
    </row>
    <row r="9" spans="1:7" ht="24" customHeight="1" x14ac:dyDescent="0.25">
      <c r="A9" s="372">
        <v>1</v>
      </c>
      <c r="B9" s="373">
        <v>801</v>
      </c>
      <c r="C9" s="373">
        <v>80104</v>
      </c>
      <c r="D9" s="373" t="s">
        <v>257</v>
      </c>
      <c r="E9" s="374">
        <v>518049</v>
      </c>
      <c r="F9" s="375">
        <v>257543.22</v>
      </c>
      <c r="G9" s="376">
        <f>F9/E9*100</f>
        <v>49.714065657881783</v>
      </c>
    </row>
    <row r="10" spans="1:7" ht="22.5" customHeight="1" x14ac:dyDescent="0.25">
      <c r="A10" s="372">
        <v>2</v>
      </c>
      <c r="B10" s="373">
        <v>921</v>
      </c>
      <c r="C10" s="373">
        <v>92109</v>
      </c>
      <c r="D10" s="373" t="s">
        <v>258</v>
      </c>
      <c r="E10" s="374">
        <v>1250736</v>
      </c>
      <c r="F10" s="375">
        <v>583698.68999999994</v>
      </c>
      <c r="G10" s="376">
        <f>F10/E10*100</f>
        <v>46.668416836166863</v>
      </c>
    </row>
    <row r="11" spans="1:7" ht="22.5" customHeight="1" x14ac:dyDescent="0.25">
      <c r="A11" s="377">
        <v>3</v>
      </c>
      <c r="B11" s="378">
        <v>921</v>
      </c>
      <c r="C11" s="378">
        <v>92116</v>
      </c>
      <c r="D11" s="378" t="s">
        <v>259</v>
      </c>
      <c r="E11" s="379">
        <v>284410</v>
      </c>
      <c r="F11" s="375">
        <v>145023.78</v>
      </c>
      <c r="G11" s="376">
        <f>F11/E11*100</f>
        <v>50.991097359445867</v>
      </c>
    </row>
    <row r="12" spans="1:7" ht="23.25" customHeight="1" thickBot="1" x14ac:dyDescent="0.3">
      <c r="A12" s="591" t="s">
        <v>31</v>
      </c>
      <c r="B12" s="602"/>
      <c r="C12" s="602"/>
      <c r="D12" s="603"/>
      <c r="E12" s="380">
        <f>E11+E10+E9</f>
        <v>2053195</v>
      </c>
      <c r="F12" s="382">
        <f>F11+F10+F9</f>
        <v>986265.69</v>
      </c>
      <c r="G12" s="381">
        <f>F12/E12*100</f>
        <v>48.035656135924739</v>
      </c>
    </row>
    <row r="14" spans="1:7" x14ac:dyDescent="0.25">
      <c r="A14" s="301"/>
    </row>
  </sheetData>
  <mergeCells count="10">
    <mergeCell ref="A12:D12"/>
    <mergeCell ref="F1:G1"/>
    <mergeCell ref="A3:E3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0" zoomScaleNormal="100" workbookViewId="0">
      <selection activeCell="I19" sqref="I19"/>
    </sheetView>
  </sheetViews>
  <sheetFormatPr defaultRowHeight="15" x14ac:dyDescent="0.25"/>
  <cols>
    <col min="1" max="1" width="3.85546875" customWidth="1"/>
    <col min="2" max="2" width="5.28515625" customWidth="1"/>
    <col min="3" max="3" width="8.5703125" customWidth="1"/>
    <col min="4" max="4" width="39.7109375" customWidth="1"/>
    <col min="5" max="5" width="12.140625" customWidth="1"/>
    <col min="6" max="6" width="13.28515625" customWidth="1"/>
    <col min="7" max="7" width="11.28515625" customWidth="1"/>
    <col min="8" max="9" width="10" bestFit="1" customWidth="1"/>
    <col min="257" max="257" width="4.7109375" customWidth="1"/>
    <col min="258" max="258" width="6.140625" customWidth="1"/>
    <col min="260" max="260" width="37.7109375" customWidth="1"/>
    <col min="261" max="261" width="12.140625" customWidth="1"/>
    <col min="262" max="262" width="13.28515625" customWidth="1"/>
    <col min="263" max="263" width="11.28515625" customWidth="1"/>
    <col min="513" max="513" width="4.7109375" customWidth="1"/>
    <col min="514" max="514" width="6.140625" customWidth="1"/>
    <col min="516" max="516" width="37.7109375" customWidth="1"/>
    <col min="517" max="517" width="12.140625" customWidth="1"/>
    <col min="518" max="518" width="13.28515625" customWidth="1"/>
    <col min="519" max="519" width="11.28515625" customWidth="1"/>
    <col min="769" max="769" width="4.7109375" customWidth="1"/>
    <col min="770" max="770" width="6.140625" customWidth="1"/>
    <col min="772" max="772" width="37.7109375" customWidth="1"/>
    <col min="773" max="773" width="12.140625" customWidth="1"/>
    <col min="774" max="774" width="13.28515625" customWidth="1"/>
    <col min="775" max="775" width="11.28515625" customWidth="1"/>
    <col min="1025" max="1025" width="4.7109375" customWidth="1"/>
    <col min="1026" max="1026" width="6.140625" customWidth="1"/>
    <col min="1028" max="1028" width="37.7109375" customWidth="1"/>
    <col min="1029" max="1029" width="12.140625" customWidth="1"/>
    <col min="1030" max="1030" width="13.28515625" customWidth="1"/>
    <col min="1031" max="1031" width="11.28515625" customWidth="1"/>
    <col min="1281" max="1281" width="4.7109375" customWidth="1"/>
    <col min="1282" max="1282" width="6.140625" customWidth="1"/>
    <col min="1284" max="1284" width="37.7109375" customWidth="1"/>
    <col min="1285" max="1285" width="12.140625" customWidth="1"/>
    <col min="1286" max="1286" width="13.28515625" customWidth="1"/>
    <col min="1287" max="1287" width="11.28515625" customWidth="1"/>
    <col min="1537" max="1537" width="4.7109375" customWidth="1"/>
    <col min="1538" max="1538" width="6.140625" customWidth="1"/>
    <col min="1540" max="1540" width="37.7109375" customWidth="1"/>
    <col min="1541" max="1541" width="12.140625" customWidth="1"/>
    <col min="1542" max="1542" width="13.28515625" customWidth="1"/>
    <col min="1543" max="1543" width="11.28515625" customWidth="1"/>
    <col min="1793" max="1793" width="4.7109375" customWidth="1"/>
    <col min="1794" max="1794" width="6.140625" customWidth="1"/>
    <col min="1796" max="1796" width="37.7109375" customWidth="1"/>
    <col min="1797" max="1797" width="12.140625" customWidth="1"/>
    <col min="1798" max="1798" width="13.28515625" customWidth="1"/>
    <col min="1799" max="1799" width="11.28515625" customWidth="1"/>
    <col min="2049" max="2049" width="4.7109375" customWidth="1"/>
    <col min="2050" max="2050" width="6.140625" customWidth="1"/>
    <col min="2052" max="2052" width="37.7109375" customWidth="1"/>
    <col min="2053" max="2053" width="12.140625" customWidth="1"/>
    <col min="2054" max="2054" width="13.28515625" customWidth="1"/>
    <col min="2055" max="2055" width="11.28515625" customWidth="1"/>
    <col min="2305" max="2305" width="4.7109375" customWidth="1"/>
    <col min="2306" max="2306" width="6.140625" customWidth="1"/>
    <col min="2308" max="2308" width="37.7109375" customWidth="1"/>
    <col min="2309" max="2309" width="12.140625" customWidth="1"/>
    <col min="2310" max="2310" width="13.28515625" customWidth="1"/>
    <col min="2311" max="2311" width="11.28515625" customWidth="1"/>
    <col min="2561" max="2561" width="4.7109375" customWidth="1"/>
    <col min="2562" max="2562" width="6.140625" customWidth="1"/>
    <col min="2564" max="2564" width="37.7109375" customWidth="1"/>
    <col min="2565" max="2565" width="12.140625" customWidth="1"/>
    <col min="2566" max="2566" width="13.28515625" customWidth="1"/>
    <col min="2567" max="2567" width="11.28515625" customWidth="1"/>
    <col min="2817" max="2817" width="4.7109375" customWidth="1"/>
    <col min="2818" max="2818" width="6.140625" customWidth="1"/>
    <col min="2820" max="2820" width="37.7109375" customWidth="1"/>
    <col min="2821" max="2821" width="12.140625" customWidth="1"/>
    <col min="2822" max="2822" width="13.28515625" customWidth="1"/>
    <col min="2823" max="2823" width="11.28515625" customWidth="1"/>
    <col min="3073" max="3073" width="4.7109375" customWidth="1"/>
    <col min="3074" max="3074" width="6.140625" customWidth="1"/>
    <col min="3076" max="3076" width="37.7109375" customWidth="1"/>
    <col min="3077" max="3077" width="12.140625" customWidth="1"/>
    <col min="3078" max="3078" width="13.28515625" customWidth="1"/>
    <col min="3079" max="3079" width="11.28515625" customWidth="1"/>
    <col min="3329" max="3329" width="4.7109375" customWidth="1"/>
    <col min="3330" max="3330" width="6.140625" customWidth="1"/>
    <col min="3332" max="3332" width="37.7109375" customWidth="1"/>
    <col min="3333" max="3333" width="12.140625" customWidth="1"/>
    <col min="3334" max="3334" width="13.28515625" customWidth="1"/>
    <col min="3335" max="3335" width="11.28515625" customWidth="1"/>
    <col min="3585" max="3585" width="4.7109375" customWidth="1"/>
    <col min="3586" max="3586" width="6.140625" customWidth="1"/>
    <col min="3588" max="3588" width="37.7109375" customWidth="1"/>
    <col min="3589" max="3589" width="12.140625" customWidth="1"/>
    <col min="3590" max="3590" width="13.28515625" customWidth="1"/>
    <col min="3591" max="3591" width="11.28515625" customWidth="1"/>
    <col min="3841" max="3841" width="4.7109375" customWidth="1"/>
    <col min="3842" max="3842" width="6.140625" customWidth="1"/>
    <col min="3844" max="3844" width="37.7109375" customWidth="1"/>
    <col min="3845" max="3845" width="12.140625" customWidth="1"/>
    <col min="3846" max="3846" width="13.28515625" customWidth="1"/>
    <col min="3847" max="3847" width="11.28515625" customWidth="1"/>
    <col min="4097" max="4097" width="4.7109375" customWidth="1"/>
    <col min="4098" max="4098" width="6.140625" customWidth="1"/>
    <col min="4100" max="4100" width="37.7109375" customWidth="1"/>
    <col min="4101" max="4101" width="12.140625" customWidth="1"/>
    <col min="4102" max="4102" width="13.28515625" customWidth="1"/>
    <col min="4103" max="4103" width="11.28515625" customWidth="1"/>
    <col min="4353" max="4353" width="4.7109375" customWidth="1"/>
    <col min="4354" max="4354" width="6.140625" customWidth="1"/>
    <col min="4356" max="4356" width="37.7109375" customWidth="1"/>
    <col min="4357" max="4357" width="12.140625" customWidth="1"/>
    <col min="4358" max="4358" width="13.28515625" customWidth="1"/>
    <col min="4359" max="4359" width="11.28515625" customWidth="1"/>
    <col min="4609" max="4609" width="4.7109375" customWidth="1"/>
    <col min="4610" max="4610" width="6.140625" customWidth="1"/>
    <col min="4612" max="4612" width="37.7109375" customWidth="1"/>
    <col min="4613" max="4613" width="12.140625" customWidth="1"/>
    <col min="4614" max="4614" width="13.28515625" customWidth="1"/>
    <col min="4615" max="4615" width="11.28515625" customWidth="1"/>
    <col min="4865" max="4865" width="4.7109375" customWidth="1"/>
    <col min="4866" max="4866" width="6.140625" customWidth="1"/>
    <col min="4868" max="4868" width="37.7109375" customWidth="1"/>
    <col min="4869" max="4869" width="12.140625" customWidth="1"/>
    <col min="4870" max="4870" width="13.28515625" customWidth="1"/>
    <col min="4871" max="4871" width="11.28515625" customWidth="1"/>
    <col min="5121" max="5121" width="4.7109375" customWidth="1"/>
    <col min="5122" max="5122" width="6.140625" customWidth="1"/>
    <col min="5124" max="5124" width="37.7109375" customWidth="1"/>
    <col min="5125" max="5125" width="12.140625" customWidth="1"/>
    <col min="5126" max="5126" width="13.28515625" customWidth="1"/>
    <col min="5127" max="5127" width="11.28515625" customWidth="1"/>
    <col min="5377" max="5377" width="4.7109375" customWidth="1"/>
    <col min="5378" max="5378" width="6.140625" customWidth="1"/>
    <col min="5380" max="5380" width="37.7109375" customWidth="1"/>
    <col min="5381" max="5381" width="12.140625" customWidth="1"/>
    <col min="5382" max="5382" width="13.28515625" customWidth="1"/>
    <col min="5383" max="5383" width="11.28515625" customWidth="1"/>
    <col min="5633" max="5633" width="4.7109375" customWidth="1"/>
    <col min="5634" max="5634" width="6.140625" customWidth="1"/>
    <col min="5636" max="5636" width="37.7109375" customWidth="1"/>
    <col min="5637" max="5637" width="12.140625" customWidth="1"/>
    <col min="5638" max="5638" width="13.28515625" customWidth="1"/>
    <col min="5639" max="5639" width="11.28515625" customWidth="1"/>
    <col min="5889" max="5889" width="4.7109375" customWidth="1"/>
    <col min="5890" max="5890" width="6.140625" customWidth="1"/>
    <col min="5892" max="5892" width="37.7109375" customWidth="1"/>
    <col min="5893" max="5893" width="12.140625" customWidth="1"/>
    <col min="5894" max="5894" width="13.28515625" customWidth="1"/>
    <col min="5895" max="5895" width="11.28515625" customWidth="1"/>
    <col min="6145" max="6145" width="4.7109375" customWidth="1"/>
    <col min="6146" max="6146" width="6.140625" customWidth="1"/>
    <col min="6148" max="6148" width="37.7109375" customWidth="1"/>
    <col min="6149" max="6149" width="12.140625" customWidth="1"/>
    <col min="6150" max="6150" width="13.28515625" customWidth="1"/>
    <col min="6151" max="6151" width="11.28515625" customWidth="1"/>
    <col min="6401" max="6401" width="4.7109375" customWidth="1"/>
    <col min="6402" max="6402" width="6.140625" customWidth="1"/>
    <col min="6404" max="6404" width="37.7109375" customWidth="1"/>
    <col min="6405" max="6405" width="12.140625" customWidth="1"/>
    <col min="6406" max="6406" width="13.28515625" customWidth="1"/>
    <col min="6407" max="6407" width="11.28515625" customWidth="1"/>
    <col min="6657" max="6657" width="4.7109375" customWidth="1"/>
    <col min="6658" max="6658" width="6.140625" customWidth="1"/>
    <col min="6660" max="6660" width="37.7109375" customWidth="1"/>
    <col min="6661" max="6661" width="12.140625" customWidth="1"/>
    <col min="6662" max="6662" width="13.28515625" customWidth="1"/>
    <col min="6663" max="6663" width="11.28515625" customWidth="1"/>
    <col min="6913" max="6913" width="4.7109375" customWidth="1"/>
    <col min="6914" max="6914" width="6.140625" customWidth="1"/>
    <col min="6916" max="6916" width="37.7109375" customWidth="1"/>
    <col min="6917" max="6917" width="12.140625" customWidth="1"/>
    <col min="6918" max="6918" width="13.28515625" customWidth="1"/>
    <col min="6919" max="6919" width="11.28515625" customWidth="1"/>
    <col min="7169" max="7169" width="4.7109375" customWidth="1"/>
    <col min="7170" max="7170" width="6.140625" customWidth="1"/>
    <col min="7172" max="7172" width="37.7109375" customWidth="1"/>
    <col min="7173" max="7173" width="12.140625" customWidth="1"/>
    <col min="7174" max="7174" width="13.28515625" customWidth="1"/>
    <col min="7175" max="7175" width="11.28515625" customWidth="1"/>
    <col min="7425" max="7425" width="4.7109375" customWidth="1"/>
    <col min="7426" max="7426" width="6.140625" customWidth="1"/>
    <col min="7428" max="7428" width="37.7109375" customWidth="1"/>
    <col min="7429" max="7429" width="12.140625" customWidth="1"/>
    <col min="7430" max="7430" width="13.28515625" customWidth="1"/>
    <col min="7431" max="7431" width="11.28515625" customWidth="1"/>
    <col min="7681" max="7681" width="4.7109375" customWidth="1"/>
    <col min="7682" max="7682" width="6.140625" customWidth="1"/>
    <col min="7684" max="7684" width="37.7109375" customWidth="1"/>
    <col min="7685" max="7685" width="12.140625" customWidth="1"/>
    <col min="7686" max="7686" width="13.28515625" customWidth="1"/>
    <col min="7687" max="7687" width="11.28515625" customWidth="1"/>
    <col min="7937" max="7937" width="4.7109375" customWidth="1"/>
    <col min="7938" max="7938" width="6.140625" customWidth="1"/>
    <col min="7940" max="7940" width="37.7109375" customWidth="1"/>
    <col min="7941" max="7941" width="12.140625" customWidth="1"/>
    <col min="7942" max="7942" width="13.28515625" customWidth="1"/>
    <col min="7943" max="7943" width="11.28515625" customWidth="1"/>
    <col min="8193" max="8193" width="4.7109375" customWidth="1"/>
    <col min="8194" max="8194" width="6.140625" customWidth="1"/>
    <col min="8196" max="8196" width="37.7109375" customWidth="1"/>
    <col min="8197" max="8197" width="12.140625" customWidth="1"/>
    <col min="8198" max="8198" width="13.28515625" customWidth="1"/>
    <col min="8199" max="8199" width="11.28515625" customWidth="1"/>
    <col min="8449" max="8449" width="4.7109375" customWidth="1"/>
    <col min="8450" max="8450" width="6.140625" customWidth="1"/>
    <col min="8452" max="8452" width="37.7109375" customWidth="1"/>
    <col min="8453" max="8453" width="12.140625" customWidth="1"/>
    <col min="8454" max="8454" width="13.28515625" customWidth="1"/>
    <col min="8455" max="8455" width="11.28515625" customWidth="1"/>
    <col min="8705" max="8705" width="4.7109375" customWidth="1"/>
    <col min="8706" max="8706" width="6.140625" customWidth="1"/>
    <col min="8708" max="8708" width="37.7109375" customWidth="1"/>
    <col min="8709" max="8709" width="12.140625" customWidth="1"/>
    <col min="8710" max="8710" width="13.28515625" customWidth="1"/>
    <col min="8711" max="8711" width="11.28515625" customWidth="1"/>
    <col min="8961" max="8961" width="4.7109375" customWidth="1"/>
    <col min="8962" max="8962" width="6.140625" customWidth="1"/>
    <col min="8964" max="8964" width="37.7109375" customWidth="1"/>
    <col min="8965" max="8965" width="12.140625" customWidth="1"/>
    <col min="8966" max="8966" width="13.28515625" customWidth="1"/>
    <col min="8967" max="8967" width="11.28515625" customWidth="1"/>
    <col min="9217" max="9217" width="4.7109375" customWidth="1"/>
    <col min="9218" max="9218" width="6.140625" customWidth="1"/>
    <col min="9220" max="9220" width="37.7109375" customWidth="1"/>
    <col min="9221" max="9221" width="12.140625" customWidth="1"/>
    <col min="9222" max="9222" width="13.28515625" customWidth="1"/>
    <col min="9223" max="9223" width="11.28515625" customWidth="1"/>
    <col min="9473" max="9473" width="4.7109375" customWidth="1"/>
    <col min="9474" max="9474" width="6.140625" customWidth="1"/>
    <col min="9476" max="9476" width="37.7109375" customWidth="1"/>
    <col min="9477" max="9477" width="12.140625" customWidth="1"/>
    <col min="9478" max="9478" width="13.28515625" customWidth="1"/>
    <col min="9479" max="9479" width="11.28515625" customWidth="1"/>
    <col min="9729" max="9729" width="4.7109375" customWidth="1"/>
    <col min="9730" max="9730" width="6.140625" customWidth="1"/>
    <col min="9732" max="9732" width="37.7109375" customWidth="1"/>
    <col min="9733" max="9733" width="12.140625" customWidth="1"/>
    <col min="9734" max="9734" width="13.28515625" customWidth="1"/>
    <col min="9735" max="9735" width="11.28515625" customWidth="1"/>
    <col min="9985" max="9985" width="4.7109375" customWidth="1"/>
    <col min="9986" max="9986" width="6.140625" customWidth="1"/>
    <col min="9988" max="9988" width="37.7109375" customWidth="1"/>
    <col min="9989" max="9989" width="12.140625" customWidth="1"/>
    <col min="9990" max="9990" width="13.28515625" customWidth="1"/>
    <col min="9991" max="9991" width="11.28515625" customWidth="1"/>
    <col min="10241" max="10241" width="4.7109375" customWidth="1"/>
    <col min="10242" max="10242" width="6.140625" customWidth="1"/>
    <col min="10244" max="10244" width="37.7109375" customWidth="1"/>
    <col min="10245" max="10245" width="12.140625" customWidth="1"/>
    <col min="10246" max="10246" width="13.28515625" customWidth="1"/>
    <col min="10247" max="10247" width="11.28515625" customWidth="1"/>
    <col min="10497" max="10497" width="4.7109375" customWidth="1"/>
    <col min="10498" max="10498" width="6.140625" customWidth="1"/>
    <col min="10500" max="10500" width="37.7109375" customWidth="1"/>
    <col min="10501" max="10501" width="12.140625" customWidth="1"/>
    <col min="10502" max="10502" width="13.28515625" customWidth="1"/>
    <col min="10503" max="10503" width="11.28515625" customWidth="1"/>
    <col min="10753" max="10753" width="4.7109375" customWidth="1"/>
    <col min="10754" max="10754" width="6.140625" customWidth="1"/>
    <col min="10756" max="10756" width="37.7109375" customWidth="1"/>
    <col min="10757" max="10757" width="12.140625" customWidth="1"/>
    <col min="10758" max="10758" width="13.28515625" customWidth="1"/>
    <col min="10759" max="10759" width="11.28515625" customWidth="1"/>
    <col min="11009" max="11009" width="4.7109375" customWidth="1"/>
    <col min="11010" max="11010" width="6.140625" customWidth="1"/>
    <col min="11012" max="11012" width="37.7109375" customWidth="1"/>
    <col min="11013" max="11013" width="12.140625" customWidth="1"/>
    <col min="11014" max="11014" width="13.28515625" customWidth="1"/>
    <col min="11015" max="11015" width="11.28515625" customWidth="1"/>
    <col min="11265" max="11265" width="4.7109375" customWidth="1"/>
    <col min="11266" max="11266" width="6.140625" customWidth="1"/>
    <col min="11268" max="11268" width="37.7109375" customWidth="1"/>
    <col min="11269" max="11269" width="12.140625" customWidth="1"/>
    <col min="11270" max="11270" width="13.28515625" customWidth="1"/>
    <col min="11271" max="11271" width="11.28515625" customWidth="1"/>
    <col min="11521" max="11521" width="4.7109375" customWidth="1"/>
    <col min="11522" max="11522" width="6.140625" customWidth="1"/>
    <col min="11524" max="11524" width="37.7109375" customWidth="1"/>
    <col min="11525" max="11525" width="12.140625" customWidth="1"/>
    <col min="11526" max="11526" width="13.28515625" customWidth="1"/>
    <col min="11527" max="11527" width="11.28515625" customWidth="1"/>
    <col min="11777" max="11777" width="4.7109375" customWidth="1"/>
    <col min="11778" max="11778" width="6.140625" customWidth="1"/>
    <col min="11780" max="11780" width="37.7109375" customWidth="1"/>
    <col min="11781" max="11781" width="12.140625" customWidth="1"/>
    <col min="11782" max="11782" width="13.28515625" customWidth="1"/>
    <col min="11783" max="11783" width="11.28515625" customWidth="1"/>
    <col min="12033" max="12033" width="4.7109375" customWidth="1"/>
    <col min="12034" max="12034" width="6.140625" customWidth="1"/>
    <col min="12036" max="12036" width="37.7109375" customWidth="1"/>
    <col min="12037" max="12037" width="12.140625" customWidth="1"/>
    <col min="12038" max="12038" width="13.28515625" customWidth="1"/>
    <col min="12039" max="12039" width="11.28515625" customWidth="1"/>
    <col min="12289" max="12289" width="4.7109375" customWidth="1"/>
    <col min="12290" max="12290" width="6.140625" customWidth="1"/>
    <col min="12292" max="12292" width="37.7109375" customWidth="1"/>
    <col min="12293" max="12293" width="12.140625" customWidth="1"/>
    <col min="12294" max="12294" width="13.28515625" customWidth="1"/>
    <col min="12295" max="12295" width="11.28515625" customWidth="1"/>
    <col min="12545" max="12545" width="4.7109375" customWidth="1"/>
    <col min="12546" max="12546" width="6.140625" customWidth="1"/>
    <col min="12548" max="12548" width="37.7109375" customWidth="1"/>
    <col min="12549" max="12549" width="12.140625" customWidth="1"/>
    <col min="12550" max="12550" width="13.28515625" customWidth="1"/>
    <col min="12551" max="12551" width="11.28515625" customWidth="1"/>
    <col min="12801" max="12801" width="4.7109375" customWidth="1"/>
    <col min="12802" max="12802" width="6.140625" customWidth="1"/>
    <col min="12804" max="12804" width="37.7109375" customWidth="1"/>
    <col min="12805" max="12805" width="12.140625" customWidth="1"/>
    <col min="12806" max="12806" width="13.28515625" customWidth="1"/>
    <col min="12807" max="12807" width="11.28515625" customWidth="1"/>
    <col min="13057" max="13057" width="4.7109375" customWidth="1"/>
    <col min="13058" max="13058" width="6.140625" customWidth="1"/>
    <col min="13060" max="13060" width="37.7109375" customWidth="1"/>
    <col min="13061" max="13061" width="12.140625" customWidth="1"/>
    <col min="13062" max="13062" width="13.28515625" customWidth="1"/>
    <col min="13063" max="13063" width="11.28515625" customWidth="1"/>
    <col min="13313" max="13313" width="4.7109375" customWidth="1"/>
    <col min="13314" max="13314" width="6.140625" customWidth="1"/>
    <col min="13316" max="13316" width="37.7109375" customWidth="1"/>
    <col min="13317" max="13317" width="12.140625" customWidth="1"/>
    <col min="13318" max="13318" width="13.28515625" customWidth="1"/>
    <col min="13319" max="13319" width="11.28515625" customWidth="1"/>
    <col min="13569" max="13569" width="4.7109375" customWidth="1"/>
    <col min="13570" max="13570" width="6.140625" customWidth="1"/>
    <col min="13572" max="13572" width="37.7109375" customWidth="1"/>
    <col min="13573" max="13573" width="12.140625" customWidth="1"/>
    <col min="13574" max="13574" width="13.28515625" customWidth="1"/>
    <col min="13575" max="13575" width="11.28515625" customWidth="1"/>
    <col min="13825" max="13825" width="4.7109375" customWidth="1"/>
    <col min="13826" max="13826" width="6.140625" customWidth="1"/>
    <col min="13828" max="13828" width="37.7109375" customWidth="1"/>
    <col min="13829" max="13829" width="12.140625" customWidth="1"/>
    <col min="13830" max="13830" width="13.28515625" customWidth="1"/>
    <col min="13831" max="13831" width="11.28515625" customWidth="1"/>
    <col min="14081" max="14081" width="4.7109375" customWidth="1"/>
    <col min="14082" max="14082" width="6.140625" customWidth="1"/>
    <col min="14084" max="14084" width="37.7109375" customWidth="1"/>
    <col min="14085" max="14085" width="12.140625" customWidth="1"/>
    <col min="14086" max="14086" width="13.28515625" customWidth="1"/>
    <col min="14087" max="14087" width="11.28515625" customWidth="1"/>
    <col min="14337" max="14337" width="4.7109375" customWidth="1"/>
    <col min="14338" max="14338" width="6.140625" customWidth="1"/>
    <col min="14340" max="14340" width="37.7109375" customWidth="1"/>
    <col min="14341" max="14341" width="12.140625" customWidth="1"/>
    <col min="14342" max="14342" width="13.28515625" customWidth="1"/>
    <col min="14343" max="14343" width="11.28515625" customWidth="1"/>
    <col min="14593" max="14593" width="4.7109375" customWidth="1"/>
    <col min="14594" max="14594" width="6.140625" customWidth="1"/>
    <col min="14596" max="14596" width="37.7109375" customWidth="1"/>
    <col min="14597" max="14597" width="12.140625" customWidth="1"/>
    <col min="14598" max="14598" width="13.28515625" customWidth="1"/>
    <col min="14599" max="14599" width="11.28515625" customWidth="1"/>
    <col min="14849" max="14849" width="4.7109375" customWidth="1"/>
    <col min="14850" max="14850" width="6.140625" customWidth="1"/>
    <col min="14852" max="14852" width="37.7109375" customWidth="1"/>
    <col min="14853" max="14853" width="12.140625" customWidth="1"/>
    <col min="14854" max="14854" width="13.28515625" customWidth="1"/>
    <col min="14855" max="14855" width="11.28515625" customWidth="1"/>
    <col min="15105" max="15105" width="4.7109375" customWidth="1"/>
    <col min="15106" max="15106" width="6.140625" customWidth="1"/>
    <col min="15108" max="15108" width="37.7109375" customWidth="1"/>
    <col min="15109" max="15109" width="12.140625" customWidth="1"/>
    <col min="15110" max="15110" width="13.28515625" customWidth="1"/>
    <col min="15111" max="15111" width="11.28515625" customWidth="1"/>
    <col min="15361" max="15361" width="4.7109375" customWidth="1"/>
    <col min="15362" max="15362" width="6.140625" customWidth="1"/>
    <col min="15364" max="15364" width="37.7109375" customWidth="1"/>
    <col min="15365" max="15365" width="12.140625" customWidth="1"/>
    <col min="15366" max="15366" width="13.28515625" customWidth="1"/>
    <col min="15367" max="15367" width="11.28515625" customWidth="1"/>
    <col min="15617" max="15617" width="4.7109375" customWidth="1"/>
    <col min="15618" max="15618" width="6.140625" customWidth="1"/>
    <col min="15620" max="15620" width="37.7109375" customWidth="1"/>
    <col min="15621" max="15621" width="12.140625" customWidth="1"/>
    <col min="15622" max="15622" width="13.28515625" customWidth="1"/>
    <col min="15623" max="15623" width="11.28515625" customWidth="1"/>
    <col min="15873" max="15873" width="4.7109375" customWidth="1"/>
    <col min="15874" max="15874" width="6.140625" customWidth="1"/>
    <col min="15876" max="15876" width="37.7109375" customWidth="1"/>
    <col min="15877" max="15877" width="12.140625" customWidth="1"/>
    <col min="15878" max="15878" width="13.28515625" customWidth="1"/>
    <col min="15879" max="15879" width="11.28515625" customWidth="1"/>
    <col min="16129" max="16129" width="4.7109375" customWidth="1"/>
    <col min="16130" max="16130" width="6.140625" customWidth="1"/>
    <col min="16132" max="16132" width="37.7109375" customWidth="1"/>
    <col min="16133" max="16133" width="12.140625" customWidth="1"/>
    <col min="16134" max="16134" width="13.28515625" customWidth="1"/>
    <col min="16135" max="16135" width="11.28515625" customWidth="1"/>
  </cols>
  <sheetData>
    <row r="1" spans="1:9" x14ac:dyDescent="0.25">
      <c r="D1" s="189"/>
      <c r="E1" s="573" t="s">
        <v>260</v>
      </c>
      <c r="F1" s="573"/>
      <c r="G1" s="573"/>
    </row>
    <row r="3" spans="1:9" ht="33.75" customHeight="1" x14ac:dyDescent="0.25">
      <c r="A3" s="574" t="s">
        <v>274</v>
      </c>
      <c r="B3" s="574"/>
      <c r="C3" s="574"/>
      <c r="D3" s="574"/>
      <c r="E3" s="574"/>
      <c r="F3" s="590"/>
      <c r="G3" s="590"/>
    </row>
    <row r="4" spans="1:9" ht="15.75" thickBot="1" x14ac:dyDescent="0.3">
      <c r="D4" s="273"/>
      <c r="E4" s="359"/>
    </row>
    <row r="5" spans="1:9" x14ac:dyDescent="0.25">
      <c r="A5" s="576" t="s">
        <v>0</v>
      </c>
      <c r="B5" s="605" t="s">
        <v>1</v>
      </c>
      <c r="C5" s="605" t="s">
        <v>144</v>
      </c>
      <c r="D5" s="580" t="s">
        <v>261</v>
      </c>
      <c r="E5" s="620" t="s">
        <v>242</v>
      </c>
      <c r="F5" s="582" t="s">
        <v>59</v>
      </c>
      <c r="G5" s="584" t="s">
        <v>60</v>
      </c>
    </row>
    <row r="6" spans="1:9" x14ac:dyDescent="0.25">
      <c r="A6" s="577"/>
      <c r="B6" s="581"/>
      <c r="C6" s="581"/>
      <c r="D6" s="606"/>
      <c r="E6" s="621"/>
      <c r="F6" s="583"/>
      <c r="G6" s="611"/>
    </row>
    <row r="7" spans="1:9" x14ac:dyDescent="0.25">
      <c r="A7" s="577"/>
      <c r="B7" s="581"/>
      <c r="C7" s="581"/>
      <c r="D7" s="606"/>
      <c r="E7" s="622"/>
      <c r="F7" s="589"/>
      <c r="G7" s="585"/>
    </row>
    <row r="8" spans="1:9" ht="15.75" thickBot="1" x14ac:dyDescent="0.3">
      <c r="A8" s="383">
        <v>1</v>
      </c>
      <c r="B8" s="384">
        <v>2</v>
      </c>
      <c r="C8" s="385">
        <v>3</v>
      </c>
      <c r="D8" s="386">
        <v>4</v>
      </c>
      <c r="E8" s="387">
        <v>5</v>
      </c>
      <c r="F8" s="388">
        <v>6</v>
      </c>
      <c r="G8" s="389">
        <v>7</v>
      </c>
    </row>
    <row r="9" spans="1:9" ht="38.25" customHeight="1" thickBot="1" x14ac:dyDescent="0.3">
      <c r="A9" s="612" t="s">
        <v>262</v>
      </c>
      <c r="B9" s="613"/>
      <c r="C9" s="614"/>
      <c r="D9" s="390" t="s">
        <v>263</v>
      </c>
      <c r="E9" s="391">
        <f>E10+E11+E12</f>
        <v>186724</v>
      </c>
      <c r="F9" s="392">
        <f>F10+F11+F12</f>
        <v>186634.79</v>
      </c>
      <c r="G9" s="393">
        <f t="shared" ref="G9:G23" si="0">F9/E9*100</f>
        <v>99.952223602750593</v>
      </c>
    </row>
    <row r="10" spans="1:9" ht="21.75" customHeight="1" x14ac:dyDescent="0.25">
      <c r="A10" s="394">
        <v>1</v>
      </c>
      <c r="B10" s="395">
        <v>150</v>
      </c>
      <c r="C10" s="396">
        <v>15011</v>
      </c>
      <c r="D10" s="397" t="s">
        <v>264</v>
      </c>
      <c r="E10" s="398">
        <v>19620</v>
      </c>
      <c r="F10" s="268">
        <v>19620</v>
      </c>
      <c r="G10" s="75">
        <f t="shared" si="0"/>
        <v>100</v>
      </c>
    </row>
    <row r="11" spans="1:9" ht="22.5" customHeight="1" x14ac:dyDescent="0.25">
      <c r="A11" s="399">
        <v>2</v>
      </c>
      <c r="B11" s="400">
        <v>600</v>
      </c>
      <c r="C11" s="401">
        <v>60014</v>
      </c>
      <c r="D11" s="402" t="s">
        <v>265</v>
      </c>
      <c r="E11" s="403">
        <v>156000</v>
      </c>
      <c r="F11" s="192">
        <v>155910.79</v>
      </c>
      <c r="G11" s="193">
        <f t="shared" si="0"/>
        <v>99.9428141025641</v>
      </c>
    </row>
    <row r="12" spans="1:9" ht="22.5" customHeight="1" thickBot="1" x14ac:dyDescent="0.3">
      <c r="A12" s="399">
        <v>3</v>
      </c>
      <c r="B12" s="400">
        <v>750</v>
      </c>
      <c r="C12" s="401">
        <v>75095</v>
      </c>
      <c r="D12" s="402" t="s">
        <v>264</v>
      </c>
      <c r="E12" s="398">
        <v>11104</v>
      </c>
      <c r="F12" s="268">
        <v>11104</v>
      </c>
      <c r="G12" s="75">
        <f t="shared" si="0"/>
        <v>100</v>
      </c>
    </row>
    <row r="13" spans="1:9" ht="37.5" customHeight="1" thickBot="1" x14ac:dyDescent="0.3">
      <c r="A13" s="612" t="s">
        <v>266</v>
      </c>
      <c r="B13" s="615"/>
      <c r="C13" s="616"/>
      <c r="D13" s="390" t="s">
        <v>227</v>
      </c>
      <c r="E13" s="391">
        <f>E14+E15+E16+E17+E18+E19+E20+E21+E22</f>
        <v>427400</v>
      </c>
      <c r="F13" s="392">
        <f>F14+F15+F16+F17+F18+F19+F20+F21+F22</f>
        <v>212131</v>
      </c>
      <c r="G13" s="393">
        <f t="shared" si="0"/>
        <v>49.632896583996256</v>
      </c>
    </row>
    <row r="14" spans="1:9" ht="38.25" x14ac:dyDescent="0.25">
      <c r="A14" s="404">
        <v>1</v>
      </c>
      <c r="B14" s="405">
        <v>754</v>
      </c>
      <c r="C14" s="406">
        <v>75412</v>
      </c>
      <c r="D14" s="407" t="s">
        <v>275</v>
      </c>
      <c r="E14" s="408">
        <v>19000</v>
      </c>
      <c r="F14" s="268">
        <v>19000</v>
      </c>
      <c r="G14" s="75">
        <f t="shared" si="0"/>
        <v>100</v>
      </c>
    </row>
    <row r="15" spans="1:9" ht="153" x14ac:dyDescent="0.25">
      <c r="A15" s="409">
        <v>2</v>
      </c>
      <c r="B15" s="410">
        <v>852</v>
      </c>
      <c r="C15" s="410">
        <v>85295</v>
      </c>
      <c r="D15" s="411" t="s">
        <v>267</v>
      </c>
      <c r="E15" s="412">
        <v>70000</v>
      </c>
      <c r="F15" s="422">
        <v>35000</v>
      </c>
      <c r="G15" s="423">
        <f t="shared" si="0"/>
        <v>50</v>
      </c>
    </row>
    <row r="16" spans="1:9" ht="25.5" x14ac:dyDescent="0.25">
      <c r="A16" s="413">
        <v>3</v>
      </c>
      <c r="B16" s="414">
        <v>926</v>
      </c>
      <c r="C16" s="414">
        <v>92605</v>
      </c>
      <c r="D16" s="282" t="s">
        <v>268</v>
      </c>
      <c r="E16" s="415">
        <v>200000</v>
      </c>
      <c r="F16" s="192">
        <v>103172.81</v>
      </c>
      <c r="G16" s="193">
        <f t="shared" si="0"/>
        <v>51.586404999999999</v>
      </c>
      <c r="H16" s="178"/>
      <c r="I16" s="178"/>
    </row>
    <row r="17" spans="1:7" ht="25.5" x14ac:dyDescent="0.25">
      <c r="A17" s="413">
        <v>4</v>
      </c>
      <c r="B17" s="414">
        <v>926</v>
      </c>
      <c r="C17" s="414">
        <v>92605</v>
      </c>
      <c r="D17" s="282" t="s">
        <v>269</v>
      </c>
      <c r="E17" s="415">
        <v>24200</v>
      </c>
      <c r="F17" s="192">
        <v>11790.52</v>
      </c>
      <c r="G17" s="193">
        <f t="shared" si="0"/>
        <v>48.721157024793385</v>
      </c>
    </row>
    <row r="18" spans="1:7" ht="25.5" x14ac:dyDescent="0.25">
      <c r="A18" s="413">
        <v>5</v>
      </c>
      <c r="B18" s="414">
        <v>926</v>
      </c>
      <c r="C18" s="414">
        <v>92605</v>
      </c>
      <c r="D18" s="416" t="s">
        <v>270</v>
      </c>
      <c r="E18" s="415">
        <v>28400</v>
      </c>
      <c r="F18" s="192">
        <v>15113.84</v>
      </c>
      <c r="G18" s="193">
        <f t="shared" si="0"/>
        <v>53.217746478873238</v>
      </c>
    </row>
    <row r="19" spans="1:7" ht="25.5" x14ac:dyDescent="0.25">
      <c r="A19" s="413">
        <v>6</v>
      </c>
      <c r="B19" s="414">
        <v>926</v>
      </c>
      <c r="C19" s="414">
        <v>92605</v>
      </c>
      <c r="D19" s="416" t="s">
        <v>271</v>
      </c>
      <c r="E19" s="415">
        <v>28000</v>
      </c>
      <c r="F19" s="192">
        <v>12704.98</v>
      </c>
      <c r="G19" s="193">
        <f t="shared" si="0"/>
        <v>45.374928571428569</v>
      </c>
    </row>
    <row r="20" spans="1:7" ht="21" customHeight="1" x14ac:dyDescent="0.25">
      <c r="A20" s="413">
        <v>7</v>
      </c>
      <c r="B20" s="414">
        <v>926</v>
      </c>
      <c r="C20" s="414">
        <v>92605</v>
      </c>
      <c r="D20" s="416" t="s">
        <v>272</v>
      </c>
      <c r="E20" s="415">
        <v>7800</v>
      </c>
      <c r="F20" s="192">
        <v>3841.71</v>
      </c>
      <c r="G20" s="193">
        <f t="shared" si="0"/>
        <v>49.252692307692307</v>
      </c>
    </row>
    <row r="21" spans="1:7" ht="21" customHeight="1" x14ac:dyDescent="0.25">
      <c r="A21" s="417">
        <v>8</v>
      </c>
      <c r="B21" s="418">
        <v>926</v>
      </c>
      <c r="C21" s="418">
        <v>92605</v>
      </c>
      <c r="D21" s="421" t="s">
        <v>276</v>
      </c>
      <c r="E21" s="420">
        <v>25000</v>
      </c>
      <c r="F21" s="192">
        <v>11507.14</v>
      </c>
      <c r="G21" s="193">
        <f t="shared" si="0"/>
        <v>46.028559999999999</v>
      </c>
    </row>
    <row r="22" spans="1:7" ht="21" customHeight="1" x14ac:dyDescent="0.25">
      <c r="A22" s="417">
        <v>9</v>
      </c>
      <c r="B22" s="418">
        <v>926</v>
      </c>
      <c r="C22" s="418">
        <v>92605</v>
      </c>
      <c r="D22" s="419" t="s">
        <v>273</v>
      </c>
      <c r="E22" s="420">
        <v>25000</v>
      </c>
      <c r="F22" s="268">
        <v>0</v>
      </c>
      <c r="G22" s="75">
        <f t="shared" si="0"/>
        <v>0</v>
      </c>
    </row>
    <row r="23" spans="1:7" ht="15.75" thickBot="1" x14ac:dyDescent="0.3">
      <c r="A23" s="617" t="s">
        <v>31</v>
      </c>
      <c r="B23" s="618"/>
      <c r="C23" s="618"/>
      <c r="D23" s="619"/>
      <c r="E23" s="426">
        <f>E13+E9</f>
        <v>614124</v>
      </c>
      <c r="F23" s="424">
        <f>F13+F9</f>
        <v>398765.79000000004</v>
      </c>
      <c r="G23" s="425">
        <f t="shared" si="0"/>
        <v>64.932455009086127</v>
      </c>
    </row>
    <row r="25" spans="1:7" x14ac:dyDescent="0.25">
      <c r="A25" s="301"/>
    </row>
  </sheetData>
  <mergeCells count="12">
    <mergeCell ref="A9:C9"/>
    <mergeCell ref="A13:C13"/>
    <mergeCell ref="A23:D23"/>
    <mergeCell ref="E1:G1"/>
    <mergeCell ref="A3:G3"/>
    <mergeCell ref="A5:A7"/>
    <mergeCell ref="B5:B7"/>
    <mergeCell ref="C5:C7"/>
    <mergeCell ref="D5:D7"/>
    <mergeCell ref="E5:E7"/>
    <mergeCell ref="F5:F7"/>
    <mergeCell ref="G5:G7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G16" sqref="G16"/>
    </sheetView>
  </sheetViews>
  <sheetFormatPr defaultRowHeight="15" x14ac:dyDescent="0.25"/>
  <cols>
    <col min="1" max="1" width="11.5703125" customWidth="1"/>
    <col min="2" max="2" width="20.42578125" customWidth="1"/>
    <col min="3" max="3" width="13.42578125" customWidth="1"/>
    <col min="4" max="4" width="13" customWidth="1"/>
    <col min="5" max="5" width="43.140625" customWidth="1"/>
    <col min="6" max="6" width="14.7109375" customWidth="1"/>
    <col min="8" max="8" width="12.140625" customWidth="1"/>
    <col min="9" max="9" width="10.140625" bestFit="1" customWidth="1"/>
    <col min="257" max="257" width="12.140625" customWidth="1"/>
    <col min="258" max="258" width="24.140625" customWidth="1"/>
    <col min="259" max="259" width="13.42578125" customWidth="1"/>
    <col min="260" max="260" width="13" customWidth="1"/>
    <col min="261" max="261" width="43.140625" customWidth="1"/>
    <col min="262" max="262" width="14.7109375" customWidth="1"/>
    <col min="264" max="264" width="12.140625" customWidth="1"/>
    <col min="265" max="265" width="10.140625" bestFit="1" customWidth="1"/>
    <col min="513" max="513" width="12.140625" customWidth="1"/>
    <col min="514" max="514" width="24.140625" customWidth="1"/>
    <col min="515" max="515" width="13.42578125" customWidth="1"/>
    <col min="516" max="516" width="13" customWidth="1"/>
    <col min="517" max="517" width="43.140625" customWidth="1"/>
    <col min="518" max="518" width="14.7109375" customWidth="1"/>
    <col min="520" max="520" width="12.140625" customWidth="1"/>
    <col min="521" max="521" width="10.140625" bestFit="1" customWidth="1"/>
    <col min="769" max="769" width="12.140625" customWidth="1"/>
    <col min="770" max="770" width="24.140625" customWidth="1"/>
    <col min="771" max="771" width="13.42578125" customWidth="1"/>
    <col min="772" max="772" width="13" customWidth="1"/>
    <col min="773" max="773" width="43.140625" customWidth="1"/>
    <col min="774" max="774" width="14.7109375" customWidth="1"/>
    <col min="776" max="776" width="12.140625" customWidth="1"/>
    <col min="777" max="777" width="10.140625" bestFit="1" customWidth="1"/>
    <col min="1025" max="1025" width="12.140625" customWidth="1"/>
    <col min="1026" max="1026" width="24.140625" customWidth="1"/>
    <col min="1027" max="1027" width="13.42578125" customWidth="1"/>
    <col min="1028" max="1028" width="13" customWidth="1"/>
    <col min="1029" max="1029" width="43.140625" customWidth="1"/>
    <col min="1030" max="1030" width="14.7109375" customWidth="1"/>
    <col min="1032" max="1032" width="12.140625" customWidth="1"/>
    <col min="1033" max="1033" width="10.140625" bestFit="1" customWidth="1"/>
    <col min="1281" max="1281" width="12.140625" customWidth="1"/>
    <col min="1282" max="1282" width="24.140625" customWidth="1"/>
    <col min="1283" max="1283" width="13.42578125" customWidth="1"/>
    <col min="1284" max="1284" width="13" customWidth="1"/>
    <col min="1285" max="1285" width="43.140625" customWidth="1"/>
    <col min="1286" max="1286" width="14.7109375" customWidth="1"/>
    <col min="1288" max="1288" width="12.140625" customWidth="1"/>
    <col min="1289" max="1289" width="10.140625" bestFit="1" customWidth="1"/>
    <col min="1537" max="1537" width="12.140625" customWidth="1"/>
    <col min="1538" max="1538" width="24.140625" customWidth="1"/>
    <col min="1539" max="1539" width="13.42578125" customWidth="1"/>
    <col min="1540" max="1540" width="13" customWidth="1"/>
    <col min="1541" max="1541" width="43.140625" customWidth="1"/>
    <col min="1542" max="1542" width="14.7109375" customWidth="1"/>
    <col min="1544" max="1544" width="12.140625" customWidth="1"/>
    <col min="1545" max="1545" width="10.140625" bestFit="1" customWidth="1"/>
    <col min="1793" max="1793" width="12.140625" customWidth="1"/>
    <col min="1794" max="1794" width="24.140625" customWidth="1"/>
    <col min="1795" max="1795" width="13.42578125" customWidth="1"/>
    <col min="1796" max="1796" width="13" customWidth="1"/>
    <col min="1797" max="1797" width="43.140625" customWidth="1"/>
    <col min="1798" max="1798" width="14.7109375" customWidth="1"/>
    <col min="1800" max="1800" width="12.140625" customWidth="1"/>
    <col min="1801" max="1801" width="10.140625" bestFit="1" customWidth="1"/>
    <col min="2049" max="2049" width="12.140625" customWidth="1"/>
    <col min="2050" max="2050" width="24.140625" customWidth="1"/>
    <col min="2051" max="2051" width="13.42578125" customWidth="1"/>
    <col min="2052" max="2052" width="13" customWidth="1"/>
    <col min="2053" max="2053" width="43.140625" customWidth="1"/>
    <col min="2054" max="2054" width="14.7109375" customWidth="1"/>
    <col min="2056" max="2056" width="12.140625" customWidth="1"/>
    <col min="2057" max="2057" width="10.140625" bestFit="1" customWidth="1"/>
    <col min="2305" max="2305" width="12.140625" customWidth="1"/>
    <col min="2306" max="2306" width="24.140625" customWidth="1"/>
    <col min="2307" max="2307" width="13.42578125" customWidth="1"/>
    <col min="2308" max="2308" width="13" customWidth="1"/>
    <col min="2309" max="2309" width="43.140625" customWidth="1"/>
    <col min="2310" max="2310" width="14.7109375" customWidth="1"/>
    <col min="2312" max="2312" width="12.140625" customWidth="1"/>
    <col min="2313" max="2313" width="10.140625" bestFit="1" customWidth="1"/>
    <col min="2561" max="2561" width="12.140625" customWidth="1"/>
    <col min="2562" max="2562" width="24.140625" customWidth="1"/>
    <col min="2563" max="2563" width="13.42578125" customWidth="1"/>
    <col min="2564" max="2564" width="13" customWidth="1"/>
    <col min="2565" max="2565" width="43.140625" customWidth="1"/>
    <col min="2566" max="2566" width="14.7109375" customWidth="1"/>
    <col min="2568" max="2568" width="12.140625" customWidth="1"/>
    <col min="2569" max="2569" width="10.140625" bestFit="1" customWidth="1"/>
    <col min="2817" max="2817" width="12.140625" customWidth="1"/>
    <col min="2818" max="2818" width="24.140625" customWidth="1"/>
    <col min="2819" max="2819" width="13.42578125" customWidth="1"/>
    <col min="2820" max="2820" width="13" customWidth="1"/>
    <col min="2821" max="2821" width="43.140625" customWidth="1"/>
    <col min="2822" max="2822" width="14.7109375" customWidth="1"/>
    <col min="2824" max="2824" width="12.140625" customWidth="1"/>
    <col min="2825" max="2825" width="10.140625" bestFit="1" customWidth="1"/>
    <col min="3073" max="3073" width="12.140625" customWidth="1"/>
    <col min="3074" max="3074" width="24.140625" customWidth="1"/>
    <col min="3075" max="3075" width="13.42578125" customWidth="1"/>
    <col min="3076" max="3076" width="13" customWidth="1"/>
    <col min="3077" max="3077" width="43.140625" customWidth="1"/>
    <col min="3078" max="3078" width="14.7109375" customWidth="1"/>
    <col min="3080" max="3080" width="12.140625" customWidth="1"/>
    <col min="3081" max="3081" width="10.140625" bestFit="1" customWidth="1"/>
    <col min="3329" max="3329" width="12.140625" customWidth="1"/>
    <col min="3330" max="3330" width="24.140625" customWidth="1"/>
    <col min="3331" max="3331" width="13.42578125" customWidth="1"/>
    <col min="3332" max="3332" width="13" customWidth="1"/>
    <col min="3333" max="3333" width="43.140625" customWidth="1"/>
    <col min="3334" max="3334" width="14.7109375" customWidth="1"/>
    <col min="3336" max="3336" width="12.140625" customWidth="1"/>
    <col min="3337" max="3337" width="10.140625" bestFit="1" customWidth="1"/>
    <col min="3585" max="3585" width="12.140625" customWidth="1"/>
    <col min="3586" max="3586" width="24.140625" customWidth="1"/>
    <col min="3587" max="3587" width="13.42578125" customWidth="1"/>
    <col min="3588" max="3588" width="13" customWidth="1"/>
    <col min="3589" max="3589" width="43.140625" customWidth="1"/>
    <col min="3590" max="3590" width="14.7109375" customWidth="1"/>
    <col min="3592" max="3592" width="12.140625" customWidth="1"/>
    <col min="3593" max="3593" width="10.140625" bestFit="1" customWidth="1"/>
    <col min="3841" max="3841" width="12.140625" customWidth="1"/>
    <col min="3842" max="3842" width="24.140625" customWidth="1"/>
    <col min="3843" max="3843" width="13.42578125" customWidth="1"/>
    <col min="3844" max="3844" width="13" customWidth="1"/>
    <col min="3845" max="3845" width="43.140625" customWidth="1"/>
    <col min="3846" max="3846" width="14.7109375" customWidth="1"/>
    <col min="3848" max="3848" width="12.140625" customWidth="1"/>
    <col min="3849" max="3849" width="10.140625" bestFit="1" customWidth="1"/>
    <col min="4097" max="4097" width="12.140625" customWidth="1"/>
    <col min="4098" max="4098" width="24.140625" customWidth="1"/>
    <col min="4099" max="4099" width="13.42578125" customWidth="1"/>
    <col min="4100" max="4100" width="13" customWidth="1"/>
    <col min="4101" max="4101" width="43.140625" customWidth="1"/>
    <col min="4102" max="4102" width="14.7109375" customWidth="1"/>
    <col min="4104" max="4104" width="12.140625" customWidth="1"/>
    <col min="4105" max="4105" width="10.140625" bestFit="1" customWidth="1"/>
    <col min="4353" max="4353" width="12.140625" customWidth="1"/>
    <col min="4354" max="4354" width="24.140625" customWidth="1"/>
    <col min="4355" max="4355" width="13.42578125" customWidth="1"/>
    <col min="4356" max="4356" width="13" customWidth="1"/>
    <col min="4357" max="4357" width="43.140625" customWidth="1"/>
    <col min="4358" max="4358" width="14.7109375" customWidth="1"/>
    <col min="4360" max="4360" width="12.140625" customWidth="1"/>
    <col min="4361" max="4361" width="10.140625" bestFit="1" customWidth="1"/>
    <col min="4609" max="4609" width="12.140625" customWidth="1"/>
    <col min="4610" max="4610" width="24.140625" customWidth="1"/>
    <col min="4611" max="4611" width="13.42578125" customWidth="1"/>
    <col min="4612" max="4612" width="13" customWidth="1"/>
    <col min="4613" max="4613" width="43.140625" customWidth="1"/>
    <col min="4614" max="4614" width="14.7109375" customWidth="1"/>
    <col min="4616" max="4616" width="12.140625" customWidth="1"/>
    <col min="4617" max="4617" width="10.140625" bestFit="1" customWidth="1"/>
    <col min="4865" max="4865" width="12.140625" customWidth="1"/>
    <col min="4866" max="4866" width="24.140625" customWidth="1"/>
    <col min="4867" max="4867" width="13.42578125" customWidth="1"/>
    <col min="4868" max="4868" width="13" customWidth="1"/>
    <col min="4869" max="4869" width="43.140625" customWidth="1"/>
    <col min="4870" max="4870" width="14.7109375" customWidth="1"/>
    <col min="4872" max="4872" width="12.140625" customWidth="1"/>
    <col min="4873" max="4873" width="10.140625" bestFit="1" customWidth="1"/>
    <col min="5121" max="5121" width="12.140625" customWidth="1"/>
    <col min="5122" max="5122" width="24.140625" customWidth="1"/>
    <col min="5123" max="5123" width="13.42578125" customWidth="1"/>
    <col min="5124" max="5124" width="13" customWidth="1"/>
    <col min="5125" max="5125" width="43.140625" customWidth="1"/>
    <col min="5126" max="5126" width="14.7109375" customWidth="1"/>
    <col min="5128" max="5128" width="12.140625" customWidth="1"/>
    <col min="5129" max="5129" width="10.140625" bestFit="1" customWidth="1"/>
    <col min="5377" max="5377" width="12.140625" customWidth="1"/>
    <col min="5378" max="5378" width="24.140625" customWidth="1"/>
    <col min="5379" max="5379" width="13.42578125" customWidth="1"/>
    <col min="5380" max="5380" width="13" customWidth="1"/>
    <col min="5381" max="5381" width="43.140625" customWidth="1"/>
    <col min="5382" max="5382" width="14.7109375" customWidth="1"/>
    <col min="5384" max="5384" width="12.140625" customWidth="1"/>
    <col min="5385" max="5385" width="10.140625" bestFit="1" customWidth="1"/>
    <col min="5633" max="5633" width="12.140625" customWidth="1"/>
    <col min="5634" max="5634" width="24.140625" customWidth="1"/>
    <col min="5635" max="5635" width="13.42578125" customWidth="1"/>
    <col min="5636" max="5636" width="13" customWidth="1"/>
    <col min="5637" max="5637" width="43.140625" customWidth="1"/>
    <col min="5638" max="5638" width="14.7109375" customWidth="1"/>
    <col min="5640" max="5640" width="12.140625" customWidth="1"/>
    <col min="5641" max="5641" width="10.140625" bestFit="1" customWidth="1"/>
    <col min="5889" max="5889" width="12.140625" customWidth="1"/>
    <col min="5890" max="5890" width="24.140625" customWidth="1"/>
    <col min="5891" max="5891" width="13.42578125" customWidth="1"/>
    <col min="5892" max="5892" width="13" customWidth="1"/>
    <col min="5893" max="5893" width="43.140625" customWidth="1"/>
    <col min="5894" max="5894" width="14.7109375" customWidth="1"/>
    <col min="5896" max="5896" width="12.140625" customWidth="1"/>
    <col min="5897" max="5897" width="10.140625" bestFit="1" customWidth="1"/>
    <col min="6145" max="6145" width="12.140625" customWidth="1"/>
    <col min="6146" max="6146" width="24.140625" customWidth="1"/>
    <col min="6147" max="6147" width="13.42578125" customWidth="1"/>
    <col min="6148" max="6148" width="13" customWidth="1"/>
    <col min="6149" max="6149" width="43.140625" customWidth="1"/>
    <col min="6150" max="6150" width="14.7109375" customWidth="1"/>
    <col min="6152" max="6152" width="12.140625" customWidth="1"/>
    <col min="6153" max="6153" width="10.140625" bestFit="1" customWidth="1"/>
    <col min="6401" max="6401" width="12.140625" customWidth="1"/>
    <col min="6402" max="6402" width="24.140625" customWidth="1"/>
    <col min="6403" max="6403" width="13.42578125" customWidth="1"/>
    <col min="6404" max="6404" width="13" customWidth="1"/>
    <col min="6405" max="6405" width="43.140625" customWidth="1"/>
    <col min="6406" max="6406" width="14.7109375" customWidth="1"/>
    <col min="6408" max="6408" width="12.140625" customWidth="1"/>
    <col min="6409" max="6409" width="10.140625" bestFit="1" customWidth="1"/>
    <col min="6657" max="6657" width="12.140625" customWidth="1"/>
    <col min="6658" max="6658" width="24.140625" customWidth="1"/>
    <col min="6659" max="6659" width="13.42578125" customWidth="1"/>
    <col min="6660" max="6660" width="13" customWidth="1"/>
    <col min="6661" max="6661" width="43.140625" customWidth="1"/>
    <col min="6662" max="6662" width="14.7109375" customWidth="1"/>
    <col min="6664" max="6664" width="12.140625" customWidth="1"/>
    <col min="6665" max="6665" width="10.140625" bestFit="1" customWidth="1"/>
    <col min="6913" max="6913" width="12.140625" customWidth="1"/>
    <col min="6914" max="6914" width="24.140625" customWidth="1"/>
    <col min="6915" max="6915" width="13.42578125" customWidth="1"/>
    <col min="6916" max="6916" width="13" customWidth="1"/>
    <col min="6917" max="6917" width="43.140625" customWidth="1"/>
    <col min="6918" max="6918" width="14.7109375" customWidth="1"/>
    <col min="6920" max="6920" width="12.140625" customWidth="1"/>
    <col min="6921" max="6921" width="10.140625" bestFit="1" customWidth="1"/>
    <col min="7169" max="7169" width="12.140625" customWidth="1"/>
    <col min="7170" max="7170" width="24.140625" customWidth="1"/>
    <col min="7171" max="7171" width="13.42578125" customWidth="1"/>
    <col min="7172" max="7172" width="13" customWidth="1"/>
    <col min="7173" max="7173" width="43.140625" customWidth="1"/>
    <col min="7174" max="7174" width="14.7109375" customWidth="1"/>
    <col min="7176" max="7176" width="12.140625" customWidth="1"/>
    <col min="7177" max="7177" width="10.140625" bestFit="1" customWidth="1"/>
    <col min="7425" max="7425" width="12.140625" customWidth="1"/>
    <col min="7426" max="7426" width="24.140625" customWidth="1"/>
    <col min="7427" max="7427" width="13.42578125" customWidth="1"/>
    <col min="7428" max="7428" width="13" customWidth="1"/>
    <col min="7429" max="7429" width="43.140625" customWidth="1"/>
    <col min="7430" max="7430" width="14.7109375" customWidth="1"/>
    <col min="7432" max="7432" width="12.140625" customWidth="1"/>
    <col min="7433" max="7433" width="10.140625" bestFit="1" customWidth="1"/>
    <col min="7681" max="7681" width="12.140625" customWidth="1"/>
    <col min="7682" max="7682" width="24.140625" customWidth="1"/>
    <col min="7683" max="7683" width="13.42578125" customWidth="1"/>
    <col min="7684" max="7684" width="13" customWidth="1"/>
    <col min="7685" max="7685" width="43.140625" customWidth="1"/>
    <col min="7686" max="7686" width="14.7109375" customWidth="1"/>
    <col min="7688" max="7688" width="12.140625" customWidth="1"/>
    <col min="7689" max="7689" width="10.140625" bestFit="1" customWidth="1"/>
    <col min="7937" max="7937" width="12.140625" customWidth="1"/>
    <col min="7938" max="7938" width="24.140625" customWidth="1"/>
    <col min="7939" max="7939" width="13.42578125" customWidth="1"/>
    <col min="7940" max="7940" width="13" customWidth="1"/>
    <col min="7941" max="7941" width="43.140625" customWidth="1"/>
    <col min="7942" max="7942" width="14.7109375" customWidth="1"/>
    <col min="7944" max="7944" width="12.140625" customWidth="1"/>
    <col min="7945" max="7945" width="10.140625" bestFit="1" customWidth="1"/>
    <col min="8193" max="8193" width="12.140625" customWidth="1"/>
    <col min="8194" max="8194" width="24.140625" customWidth="1"/>
    <col min="8195" max="8195" width="13.42578125" customWidth="1"/>
    <col min="8196" max="8196" width="13" customWidth="1"/>
    <col min="8197" max="8197" width="43.140625" customWidth="1"/>
    <col min="8198" max="8198" width="14.7109375" customWidth="1"/>
    <col min="8200" max="8200" width="12.140625" customWidth="1"/>
    <col min="8201" max="8201" width="10.140625" bestFit="1" customWidth="1"/>
    <col min="8449" max="8449" width="12.140625" customWidth="1"/>
    <col min="8450" max="8450" width="24.140625" customWidth="1"/>
    <col min="8451" max="8451" width="13.42578125" customWidth="1"/>
    <col min="8452" max="8452" width="13" customWidth="1"/>
    <col min="8453" max="8453" width="43.140625" customWidth="1"/>
    <col min="8454" max="8454" width="14.7109375" customWidth="1"/>
    <col min="8456" max="8456" width="12.140625" customWidth="1"/>
    <col min="8457" max="8457" width="10.140625" bestFit="1" customWidth="1"/>
    <col min="8705" max="8705" width="12.140625" customWidth="1"/>
    <col min="8706" max="8706" width="24.140625" customWidth="1"/>
    <col min="8707" max="8707" width="13.42578125" customWidth="1"/>
    <col min="8708" max="8708" width="13" customWidth="1"/>
    <col min="8709" max="8709" width="43.140625" customWidth="1"/>
    <col min="8710" max="8710" width="14.7109375" customWidth="1"/>
    <col min="8712" max="8712" width="12.140625" customWidth="1"/>
    <col min="8713" max="8713" width="10.140625" bestFit="1" customWidth="1"/>
    <col min="8961" max="8961" width="12.140625" customWidth="1"/>
    <col min="8962" max="8962" width="24.140625" customWidth="1"/>
    <col min="8963" max="8963" width="13.42578125" customWidth="1"/>
    <col min="8964" max="8964" width="13" customWidth="1"/>
    <col min="8965" max="8965" width="43.140625" customWidth="1"/>
    <col min="8966" max="8966" width="14.7109375" customWidth="1"/>
    <col min="8968" max="8968" width="12.140625" customWidth="1"/>
    <col min="8969" max="8969" width="10.140625" bestFit="1" customWidth="1"/>
    <col min="9217" max="9217" width="12.140625" customWidth="1"/>
    <col min="9218" max="9218" width="24.140625" customWidth="1"/>
    <col min="9219" max="9219" width="13.42578125" customWidth="1"/>
    <col min="9220" max="9220" width="13" customWidth="1"/>
    <col min="9221" max="9221" width="43.140625" customWidth="1"/>
    <col min="9222" max="9222" width="14.7109375" customWidth="1"/>
    <col min="9224" max="9224" width="12.140625" customWidth="1"/>
    <col min="9225" max="9225" width="10.140625" bestFit="1" customWidth="1"/>
    <col min="9473" max="9473" width="12.140625" customWidth="1"/>
    <col min="9474" max="9474" width="24.140625" customWidth="1"/>
    <col min="9475" max="9475" width="13.42578125" customWidth="1"/>
    <col min="9476" max="9476" width="13" customWidth="1"/>
    <col min="9477" max="9477" width="43.140625" customWidth="1"/>
    <col min="9478" max="9478" width="14.7109375" customWidth="1"/>
    <col min="9480" max="9480" width="12.140625" customWidth="1"/>
    <col min="9481" max="9481" width="10.140625" bestFit="1" customWidth="1"/>
    <col min="9729" max="9729" width="12.140625" customWidth="1"/>
    <col min="9730" max="9730" width="24.140625" customWidth="1"/>
    <col min="9731" max="9731" width="13.42578125" customWidth="1"/>
    <col min="9732" max="9732" width="13" customWidth="1"/>
    <col min="9733" max="9733" width="43.140625" customWidth="1"/>
    <col min="9734" max="9734" width="14.7109375" customWidth="1"/>
    <col min="9736" max="9736" width="12.140625" customWidth="1"/>
    <col min="9737" max="9737" width="10.140625" bestFit="1" customWidth="1"/>
    <col min="9985" max="9985" width="12.140625" customWidth="1"/>
    <col min="9986" max="9986" width="24.140625" customWidth="1"/>
    <col min="9987" max="9987" width="13.42578125" customWidth="1"/>
    <col min="9988" max="9988" width="13" customWidth="1"/>
    <col min="9989" max="9989" width="43.140625" customWidth="1"/>
    <col min="9990" max="9990" width="14.7109375" customWidth="1"/>
    <col min="9992" max="9992" width="12.140625" customWidth="1"/>
    <col min="9993" max="9993" width="10.140625" bestFit="1" customWidth="1"/>
    <col min="10241" max="10241" width="12.140625" customWidth="1"/>
    <col min="10242" max="10242" width="24.140625" customWidth="1"/>
    <col min="10243" max="10243" width="13.42578125" customWidth="1"/>
    <col min="10244" max="10244" width="13" customWidth="1"/>
    <col min="10245" max="10245" width="43.140625" customWidth="1"/>
    <col min="10246" max="10246" width="14.7109375" customWidth="1"/>
    <col min="10248" max="10248" width="12.140625" customWidth="1"/>
    <col min="10249" max="10249" width="10.140625" bestFit="1" customWidth="1"/>
    <col min="10497" max="10497" width="12.140625" customWidth="1"/>
    <col min="10498" max="10498" width="24.140625" customWidth="1"/>
    <col min="10499" max="10499" width="13.42578125" customWidth="1"/>
    <col min="10500" max="10500" width="13" customWidth="1"/>
    <col min="10501" max="10501" width="43.140625" customWidth="1"/>
    <col min="10502" max="10502" width="14.7109375" customWidth="1"/>
    <col min="10504" max="10504" width="12.140625" customWidth="1"/>
    <col min="10505" max="10505" width="10.140625" bestFit="1" customWidth="1"/>
    <col min="10753" max="10753" width="12.140625" customWidth="1"/>
    <col min="10754" max="10754" width="24.140625" customWidth="1"/>
    <col min="10755" max="10755" width="13.42578125" customWidth="1"/>
    <col min="10756" max="10756" width="13" customWidth="1"/>
    <col min="10757" max="10757" width="43.140625" customWidth="1"/>
    <col min="10758" max="10758" width="14.7109375" customWidth="1"/>
    <col min="10760" max="10760" width="12.140625" customWidth="1"/>
    <col min="10761" max="10761" width="10.140625" bestFit="1" customWidth="1"/>
    <col min="11009" max="11009" width="12.140625" customWidth="1"/>
    <col min="11010" max="11010" width="24.140625" customWidth="1"/>
    <col min="11011" max="11011" width="13.42578125" customWidth="1"/>
    <col min="11012" max="11012" width="13" customWidth="1"/>
    <col min="11013" max="11013" width="43.140625" customWidth="1"/>
    <col min="11014" max="11014" width="14.7109375" customWidth="1"/>
    <col min="11016" max="11016" width="12.140625" customWidth="1"/>
    <col min="11017" max="11017" width="10.140625" bestFit="1" customWidth="1"/>
    <col min="11265" max="11265" width="12.140625" customWidth="1"/>
    <col min="11266" max="11266" width="24.140625" customWidth="1"/>
    <col min="11267" max="11267" width="13.42578125" customWidth="1"/>
    <col min="11268" max="11268" width="13" customWidth="1"/>
    <col min="11269" max="11269" width="43.140625" customWidth="1"/>
    <col min="11270" max="11270" width="14.7109375" customWidth="1"/>
    <col min="11272" max="11272" width="12.140625" customWidth="1"/>
    <col min="11273" max="11273" width="10.140625" bestFit="1" customWidth="1"/>
    <col min="11521" max="11521" width="12.140625" customWidth="1"/>
    <col min="11522" max="11522" width="24.140625" customWidth="1"/>
    <col min="11523" max="11523" width="13.42578125" customWidth="1"/>
    <col min="11524" max="11524" width="13" customWidth="1"/>
    <col min="11525" max="11525" width="43.140625" customWidth="1"/>
    <col min="11526" max="11526" width="14.7109375" customWidth="1"/>
    <col min="11528" max="11528" width="12.140625" customWidth="1"/>
    <col min="11529" max="11529" width="10.140625" bestFit="1" customWidth="1"/>
    <col min="11777" max="11777" width="12.140625" customWidth="1"/>
    <col min="11778" max="11778" width="24.140625" customWidth="1"/>
    <col min="11779" max="11779" width="13.42578125" customWidth="1"/>
    <col min="11780" max="11780" width="13" customWidth="1"/>
    <col min="11781" max="11781" width="43.140625" customWidth="1"/>
    <col min="11782" max="11782" width="14.7109375" customWidth="1"/>
    <col min="11784" max="11784" width="12.140625" customWidth="1"/>
    <col min="11785" max="11785" width="10.140625" bestFit="1" customWidth="1"/>
    <col min="12033" max="12033" width="12.140625" customWidth="1"/>
    <col min="12034" max="12034" width="24.140625" customWidth="1"/>
    <col min="12035" max="12035" width="13.42578125" customWidth="1"/>
    <col min="12036" max="12036" width="13" customWidth="1"/>
    <col min="12037" max="12037" width="43.140625" customWidth="1"/>
    <col min="12038" max="12038" width="14.7109375" customWidth="1"/>
    <col min="12040" max="12040" width="12.140625" customWidth="1"/>
    <col min="12041" max="12041" width="10.140625" bestFit="1" customWidth="1"/>
    <col min="12289" max="12289" width="12.140625" customWidth="1"/>
    <col min="12290" max="12290" width="24.140625" customWidth="1"/>
    <col min="12291" max="12291" width="13.42578125" customWidth="1"/>
    <col min="12292" max="12292" width="13" customWidth="1"/>
    <col min="12293" max="12293" width="43.140625" customWidth="1"/>
    <col min="12294" max="12294" width="14.7109375" customWidth="1"/>
    <col min="12296" max="12296" width="12.140625" customWidth="1"/>
    <col min="12297" max="12297" width="10.140625" bestFit="1" customWidth="1"/>
    <col min="12545" max="12545" width="12.140625" customWidth="1"/>
    <col min="12546" max="12546" width="24.140625" customWidth="1"/>
    <col min="12547" max="12547" width="13.42578125" customWidth="1"/>
    <col min="12548" max="12548" width="13" customWidth="1"/>
    <col min="12549" max="12549" width="43.140625" customWidth="1"/>
    <col min="12550" max="12550" width="14.7109375" customWidth="1"/>
    <col min="12552" max="12552" width="12.140625" customWidth="1"/>
    <col min="12553" max="12553" width="10.140625" bestFit="1" customWidth="1"/>
    <col min="12801" max="12801" width="12.140625" customWidth="1"/>
    <col min="12802" max="12802" width="24.140625" customWidth="1"/>
    <col min="12803" max="12803" width="13.42578125" customWidth="1"/>
    <col min="12804" max="12804" width="13" customWidth="1"/>
    <col min="12805" max="12805" width="43.140625" customWidth="1"/>
    <col min="12806" max="12806" width="14.7109375" customWidth="1"/>
    <col min="12808" max="12808" width="12.140625" customWidth="1"/>
    <col min="12809" max="12809" width="10.140625" bestFit="1" customWidth="1"/>
    <col min="13057" max="13057" width="12.140625" customWidth="1"/>
    <col min="13058" max="13058" width="24.140625" customWidth="1"/>
    <col min="13059" max="13059" width="13.42578125" customWidth="1"/>
    <col min="13060" max="13060" width="13" customWidth="1"/>
    <col min="13061" max="13061" width="43.140625" customWidth="1"/>
    <col min="13062" max="13062" width="14.7109375" customWidth="1"/>
    <col min="13064" max="13064" width="12.140625" customWidth="1"/>
    <col min="13065" max="13065" width="10.140625" bestFit="1" customWidth="1"/>
    <col min="13313" max="13313" width="12.140625" customWidth="1"/>
    <col min="13314" max="13314" width="24.140625" customWidth="1"/>
    <col min="13315" max="13315" width="13.42578125" customWidth="1"/>
    <col min="13316" max="13316" width="13" customWidth="1"/>
    <col min="13317" max="13317" width="43.140625" customWidth="1"/>
    <col min="13318" max="13318" width="14.7109375" customWidth="1"/>
    <col min="13320" max="13320" width="12.140625" customWidth="1"/>
    <col min="13321" max="13321" width="10.140625" bestFit="1" customWidth="1"/>
    <col min="13569" max="13569" width="12.140625" customWidth="1"/>
    <col min="13570" max="13570" width="24.140625" customWidth="1"/>
    <col min="13571" max="13571" width="13.42578125" customWidth="1"/>
    <col min="13572" max="13572" width="13" customWidth="1"/>
    <col min="13573" max="13573" width="43.140625" customWidth="1"/>
    <col min="13574" max="13574" width="14.7109375" customWidth="1"/>
    <col min="13576" max="13576" width="12.140625" customWidth="1"/>
    <col min="13577" max="13577" width="10.140625" bestFit="1" customWidth="1"/>
    <col min="13825" max="13825" width="12.140625" customWidth="1"/>
    <col min="13826" max="13826" width="24.140625" customWidth="1"/>
    <col min="13827" max="13827" width="13.42578125" customWidth="1"/>
    <col min="13828" max="13828" width="13" customWidth="1"/>
    <col min="13829" max="13829" width="43.140625" customWidth="1"/>
    <col min="13830" max="13830" width="14.7109375" customWidth="1"/>
    <col min="13832" max="13832" width="12.140625" customWidth="1"/>
    <col min="13833" max="13833" width="10.140625" bestFit="1" customWidth="1"/>
    <col min="14081" max="14081" width="12.140625" customWidth="1"/>
    <col min="14082" max="14082" width="24.140625" customWidth="1"/>
    <col min="14083" max="14083" width="13.42578125" customWidth="1"/>
    <col min="14084" max="14084" width="13" customWidth="1"/>
    <col min="14085" max="14085" width="43.140625" customWidth="1"/>
    <col min="14086" max="14086" width="14.7109375" customWidth="1"/>
    <col min="14088" max="14088" width="12.140625" customWidth="1"/>
    <col min="14089" max="14089" width="10.140625" bestFit="1" customWidth="1"/>
    <col min="14337" max="14337" width="12.140625" customWidth="1"/>
    <col min="14338" max="14338" width="24.140625" customWidth="1"/>
    <col min="14339" max="14339" width="13.42578125" customWidth="1"/>
    <col min="14340" max="14340" width="13" customWidth="1"/>
    <col min="14341" max="14341" width="43.140625" customWidth="1"/>
    <col min="14342" max="14342" width="14.7109375" customWidth="1"/>
    <col min="14344" max="14344" width="12.140625" customWidth="1"/>
    <col min="14345" max="14345" width="10.140625" bestFit="1" customWidth="1"/>
    <col min="14593" max="14593" width="12.140625" customWidth="1"/>
    <col min="14594" max="14594" width="24.140625" customWidth="1"/>
    <col min="14595" max="14595" width="13.42578125" customWidth="1"/>
    <col min="14596" max="14596" width="13" customWidth="1"/>
    <col min="14597" max="14597" width="43.140625" customWidth="1"/>
    <col min="14598" max="14598" width="14.7109375" customWidth="1"/>
    <col min="14600" max="14600" width="12.140625" customWidth="1"/>
    <col min="14601" max="14601" width="10.140625" bestFit="1" customWidth="1"/>
    <col min="14849" max="14849" width="12.140625" customWidth="1"/>
    <col min="14850" max="14850" width="24.140625" customWidth="1"/>
    <col min="14851" max="14851" width="13.42578125" customWidth="1"/>
    <col min="14852" max="14852" width="13" customWidth="1"/>
    <col min="14853" max="14853" width="43.140625" customWidth="1"/>
    <col min="14854" max="14854" width="14.7109375" customWidth="1"/>
    <col min="14856" max="14856" width="12.140625" customWidth="1"/>
    <col min="14857" max="14857" width="10.140625" bestFit="1" customWidth="1"/>
    <col min="15105" max="15105" width="12.140625" customWidth="1"/>
    <col min="15106" max="15106" width="24.140625" customWidth="1"/>
    <col min="15107" max="15107" width="13.42578125" customWidth="1"/>
    <col min="15108" max="15108" width="13" customWidth="1"/>
    <col min="15109" max="15109" width="43.140625" customWidth="1"/>
    <col min="15110" max="15110" width="14.7109375" customWidth="1"/>
    <col min="15112" max="15112" width="12.140625" customWidth="1"/>
    <col min="15113" max="15113" width="10.140625" bestFit="1" customWidth="1"/>
    <col min="15361" max="15361" width="12.140625" customWidth="1"/>
    <col min="15362" max="15362" width="24.140625" customWidth="1"/>
    <col min="15363" max="15363" width="13.42578125" customWidth="1"/>
    <col min="15364" max="15364" width="13" customWidth="1"/>
    <col min="15365" max="15365" width="43.140625" customWidth="1"/>
    <col min="15366" max="15366" width="14.7109375" customWidth="1"/>
    <col min="15368" max="15368" width="12.140625" customWidth="1"/>
    <col min="15369" max="15369" width="10.140625" bestFit="1" customWidth="1"/>
    <col min="15617" max="15617" width="12.140625" customWidth="1"/>
    <col min="15618" max="15618" width="24.140625" customWidth="1"/>
    <col min="15619" max="15619" width="13.42578125" customWidth="1"/>
    <col min="15620" max="15620" width="13" customWidth="1"/>
    <col min="15621" max="15621" width="43.140625" customWidth="1"/>
    <col min="15622" max="15622" width="14.7109375" customWidth="1"/>
    <col min="15624" max="15624" width="12.140625" customWidth="1"/>
    <col min="15625" max="15625" width="10.140625" bestFit="1" customWidth="1"/>
    <col min="15873" max="15873" width="12.140625" customWidth="1"/>
    <col min="15874" max="15874" width="24.140625" customWidth="1"/>
    <col min="15875" max="15875" width="13.42578125" customWidth="1"/>
    <col min="15876" max="15876" width="13" customWidth="1"/>
    <col min="15877" max="15877" width="43.140625" customWidth="1"/>
    <col min="15878" max="15878" width="14.7109375" customWidth="1"/>
    <col min="15880" max="15880" width="12.140625" customWidth="1"/>
    <col min="15881" max="15881" width="10.140625" bestFit="1" customWidth="1"/>
    <col min="16129" max="16129" width="12.140625" customWidth="1"/>
    <col min="16130" max="16130" width="24.140625" customWidth="1"/>
    <col min="16131" max="16131" width="13.42578125" customWidth="1"/>
    <col min="16132" max="16132" width="13" customWidth="1"/>
    <col min="16133" max="16133" width="43.140625" customWidth="1"/>
    <col min="16134" max="16134" width="14.7109375" customWidth="1"/>
    <col min="16136" max="16136" width="12.140625" customWidth="1"/>
    <col min="16137" max="16137" width="10.140625" bestFit="1" customWidth="1"/>
  </cols>
  <sheetData>
    <row r="1" spans="1:9" x14ac:dyDescent="0.25">
      <c r="G1" s="573" t="s">
        <v>277</v>
      </c>
      <c r="H1" s="573"/>
    </row>
    <row r="2" spans="1:9" x14ac:dyDescent="0.25">
      <c r="E2" s="189"/>
    </row>
    <row r="3" spans="1:9" ht="18" x14ac:dyDescent="0.25">
      <c r="A3" s="604" t="s">
        <v>278</v>
      </c>
      <c r="B3" s="604"/>
      <c r="C3" s="604"/>
      <c r="D3" s="604"/>
      <c r="E3" s="604"/>
      <c r="F3" s="604"/>
      <c r="G3" s="604"/>
    </row>
    <row r="4" spans="1:9" ht="18" x14ac:dyDescent="0.25">
      <c r="A4" s="431"/>
      <c r="B4" s="431"/>
      <c r="C4" s="431"/>
      <c r="D4" s="431"/>
      <c r="E4" s="431"/>
      <c r="F4" s="431"/>
      <c r="G4" s="431"/>
    </row>
    <row r="5" spans="1:9" x14ac:dyDescent="0.25">
      <c r="A5" s="626"/>
      <c r="B5" s="623" t="s">
        <v>279</v>
      </c>
      <c r="C5" s="623" t="s">
        <v>280</v>
      </c>
      <c r="D5" s="630" t="s">
        <v>281</v>
      </c>
      <c r="E5" s="631"/>
      <c r="F5" s="630" t="s">
        <v>282</v>
      </c>
      <c r="G5" s="632"/>
      <c r="H5" s="623" t="s">
        <v>283</v>
      </c>
    </row>
    <row r="6" spans="1:9" x14ac:dyDescent="0.25">
      <c r="A6" s="627"/>
      <c r="B6" s="628"/>
      <c r="C6" s="607"/>
      <c r="D6" s="623" t="s">
        <v>284</v>
      </c>
      <c r="E6" s="432" t="s">
        <v>285</v>
      </c>
      <c r="F6" s="623" t="s">
        <v>284</v>
      </c>
      <c r="G6" s="433" t="s">
        <v>285</v>
      </c>
      <c r="H6" s="607"/>
    </row>
    <row r="7" spans="1:9" x14ac:dyDescent="0.25">
      <c r="A7" s="627"/>
      <c r="B7" s="628"/>
      <c r="C7" s="607"/>
      <c r="D7" s="607"/>
      <c r="E7" s="623" t="s">
        <v>286</v>
      </c>
      <c r="F7" s="607"/>
      <c r="G7" s="623" t="s">
        <v>287</v>
      </c>
      <c r="H7" s="607"/>
    </row>
    <row r="8" spans="1:9" ht="24.75" customHeight="1" x14ac:dyDescent="0.25">
      <c r="A8" s="579"/>
      <c r="B8" s="629"/>
      <c r="C8" s="597"/>
      <c r="D8" s="597"/>
      <c r="E8" s="597"/>
      <c r="F8" s="597"/>
      <c r="G8" s="597"/>
      <c r="H8" s="597"/>
    </row>
    <row r="9" spans="1:9" x14ac:dyDescent="0.25">
      <c r="A9" s="434">
        <v>1</v>
      </c>
      <c r="B9" s="434">
        <v>2</v>
      </c>
      <c r="C9" s="434">
        <v>3</v>
      </c>
      <c r="D9" s="434">
        <v>4</v>
      </c>
      <c r="E9" s="434">
        <v>5</v>
      </c>
      <c r="F9" s="434">
        <v>6</v>
      </c>
      <c r="G9" s="434">
        <v>7</v>
      </c>
      <c r="H9" s="434">
        <v>8</v>
      </c>
    </row>
    <row r="10" spans="1:9" ht="181.5" customHeight="1" x14ac:dyDescent="0.25">
      <c r="A10" s="437" t="s">
        <v>58</v>
      </c>
      <c r="B10" s="438" t="s">
        <v>288</v>
      </c>
      <c r="C10" s="439">
        <v>-28882.89</v>
      </c>
      <c r="D10" s="444">
        <v>8724000</v>
      </c>
      <c r="E10" s="440" t="s">
        <v>289</v>
      </c>
      <c r="F10" s="439">
        <v>8466470</v>
      </c>
      <c r="G10" s="439">
        <v>0</v>
      </c>
      <c r="H10" s="441">
        <v>228647.11</v>
      </c>
      <c r="I10" s="178"/>
    </row>
    <row r="11" spans="1:9" ht="43.5" customHeight="1" x14ac:dyDescent="0.25">
      <c r="A11" s="442" t="s">
        <v>59</v>
      </c>
      <c r="B11" s="443" t="s">
        <v>288</v>
      </c>
      <c r="C11" s="444">
        <v>-28882.89</v>
      </c>
      <c r="D11" s="192">
        <v>3905685.24</v>
      </c>
      <c r="E11" s="445">
        <v>748583.61</v>
      </c>
      <c r="F11" s="444">
        <v>4674200.8099999996</v>
      </c>
      <c r="G11" s="444">
        <v>0</v>
      </c>
      <c r="H11" s="446">
        <v>-137870.5</v>
      </c>
      <c r="I11" s="178"/>
    </row>
    <row r="12" spans="1:9" ht="23.25" customHeight="1" x14ac:dyDescent="0.25">
      <c r="A12" s="624" t="s">
        <v>60</v>
      </c>
      <c r="B12" s="625"/>
      <c r="C12" s="435">
        <f>C11/C10*100</f>
        <v>100</v>
      </c>
      <c r="D12" s="535">
        <f>D11/D10*100</f>
        <v>44.76943191196699</v>
      </c>
      <c r="E12" s="436">
        <v>66.84</v>
      </c>
      <c r="F12" s="435">
        <f>F11/F10*100</f>
        <v>55.208378580447338</v>
      </c>
      <c r="G12" s="435"/>
      <c r="H12" s="435">
        <f>H11/H10*100</f>
        <v>-60.2983785799873</v>
      </c>
    </row>
    <row r="14" spans="1:9" x14ac:dyDescent="0.25">
      <c r="A14" s="358"/>
      <c r="C14" s="178"/>
    </row>
    <row r="15" spans="1:9" x14ac:dyDescent="0.25">
      <c r="A15" s="358"/>
      <c r="C15" s="178"/>
      <c r="H15" s="178"/>
    </row>
    <row r="16" spans="1:9" x14ac:dyDescent="0.25">
      <c r="A16" s="358"/>
    </row>
    <row r="17" spans="1:1" x14ac:dyDescent="0.25">
      <c r="A17" s="358"/>
    </row>
  </sheetData>
  <mergeCells count="13">
    <mergeCell ref="E7:E8"/>
    <mergeCell ref="G7:G8"/>
    <mergeCell ref="A12:B12"/>
    <mergeCell ref="G1:H1"/>
    <mergeCell ref="A3:G3"/>
    <mergeCell ref="A5:A8"/>
    <mergeCell ref="B5:B8"/>
    <mergeCell ref="C5:C8"/>
    <mergeCell ref="D5:E5"/>
    <mergeCell ref="F5:G5"/>
    <mergeCell ref="H5:H8"/>
    <mergeCell ref="D6:D8"/>
    <mergeCell ref="F6:F8"/>
  </mergeCells>
  <pageMargins left="0.70866141732283472" right="0.31496062992125984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B4" zoomScaleNormal="100" workbookViewId="0">
      <selection activeCell="J20" sqref="J20"/>
    </sheetView>
  </sheetViews>
  <sheetFormatPr defaultRowHeight="15" x14ac:dyDescent="0.25"/>
  <cols>
    <col min="1" max="1" width="5.7109375" customWidth="1"/>
    <col min="2" max="2" width="7.7109375" customWidth="1"/>
    <col min="4" max="4" width="22.42578125" customWidth="1"/>
    <col min="5" max="5" width="47.85546875" customWidth="1"/>
    <col min="6" max="6" width="12.7109375" customWidth="1"/>
    <col min="7" max="7" width="12.85546875" customWidth="1"/>
    <col min="8" max="8" width="11" customWidth="1"/>
    <col min="257" max="257" width="5.7109375" customWidth="1"/>
    <col min="258" max="258" width="7.7109375" customWidth="1"/>
    <col min="260" max="260" width="22.42578125" customWidth="1"/>
    <col min="261" max="261" width="47.85546875" customWidth="1"/>
    <col min="262" max="262" width="12.7109375" customWidth="1"/>
    <col min="263" max="263" width="12.85546875" customWidth="1"/>
    <col min="264" max="264" width="11" customWidth="1"/>
    <col min="513" max="513" width="5.7109375" customWidth="1"/>
    <col min="514" max="514" width="7.7109375" customWidth="1"/>
    <col min="516" max="516" width="22.42578125" customWidth="1"/>
    <col min="517" max="517" width="47.85546875" customWidth="1"/>
    <col min="518" max="518" width="12.7109375" customWidth="1"/>
    <col min="519" max="519" width="12.85546875" customWidth="1"/>
    <col min="520" max="520" width="11" customWidth="1"/>
    <col min="769" max="769" width="5.7109375" customWidth="1"/>
    <col min="770" max="770" width="7.7109375" customWidth="1"/>
    <col min="772" max="772" width="22.42578125" customWidth="1"/>
    <col min="773" max="773" width="47.85546875" customWidth="1"/>
    <col min="774" max="774" width="12.7109375" customWidth="1"/>
    <col min="775" max="775" width="12.85546875" customWidth="1"/>
    <col min="776" max="776" width="11" customWidth="1"/>
    <col min="1025" max="1025" width="5.7109375" customWidth="1"/>
    <col min="1026" max="1026" width="7.7109375" customWidth="1"/>
    <col min="1028" max="1028" width="22.42578125" customWidth="1"/>
    <col min="1029" max="1029" width="47.85546875" customWidth="1"/>
    <col min="1030" max="1030" width="12.7109375" customWidth="1"/>
    <col min="1031" max="1031" width="12.85546875" customWidth="1"/>
    <col min="1032" max="1032" width="11" customWidth="1"/>
    <col min="1281" max="1281" width="5.7109375" customWidth="1"/>
    <col min="1282" max="1282" width="7.7109375" customWidth="1"/>
    <col min="1284" max="1284" width="22.42578125" customWidth="1"/>
    <col min="1285" max="1285" width="47.85546875" customWidth="1"/>
    <col min="1286" max="1286" width="12.7109375" customWidth="1"/>
    <col min="1287" max="1287" width="12.85546875" customWidth="1"/>
    <col min="1288" max="1288" width="11" customWidth="1"/>
    <col min="1537" max="1537" width="5.7109375" customWidth="1"/>
    <col min="1538" max="1538" width="7.7109375" customWidth="1"/>
    <col min="1540" max="1540" width="22.42578125" customWidth="1"/>
    <col min="1541" max="1541" width="47.85546875" customWidth="1"/>
    <col min="1542" max="1542" width="12.7109375" customWidth="1"/>
    <col min="1543" max="1543" width="12.85546875" customWidth="1"/>
    <col min="1544" max="1544" width="11" customWidth="1"/>
    <col min="1793" max="1793" width="5.7109375" customWidth="1"/>
    <col min="1794" max="1794" width="7.7109375" customWidth="1"/>
    <col min="1796" max="1796" width="22.42578125" customWidth="1"/>
    <col min="1797" max="1797" width="47.85546875" customWidth="1"/>
    <col min="1798" max="1798" width="12.7109375" customWidth="1"/>
    <col min="1799" max="1799" width="12.85546875" customWidth="1"/>
    <col min="1800" max="1800" width="11" customWidth="1"/>
    <col min="2049" max="2049" width="5.7109375" customWidth="1"/>
    <col min="2050" max="2050" width="7.7109375" customWidth="1"/>
    <col min="2052" max="2052" width="22.42578125" customWidth="1"/>
    <col min="2053" max="2053" width="47.85546875" customWidth="1"/>
    <col min="2054" max="2054" width="12.7109375" customWidth="1"/>
    <col min="2055" max="2055" width="12.85546875" customWidth="1"/>
    <col min="2056" max="2056" width="11" customWidth="1"/>
    <col min="2305" max="2305" width="5.7109375" customWidth="1"/>
    <col min="2306" max="2306" width="7.7109375" customWidth="1"/>
    <col min="2308" max="2308" width="22.42578125" customWidth="1"/>
    <col min="2309" max="2309" width="47.85546875" customWidth="1"/>
    <col min="2310" max="2310" width="12.7109375" customWidth="1"/>
    <col min="2311" max="2311" width="12.85546875" customWidth="1"/>
    <col min="2312" max="2312" width="11" customWidth="1"/>
    <col min="2561" max="2561" width="5.7109375" customWidth="1"/>
    <col min="2562" max="2562" width="7.7109375" customWidth="1"/>
    <col min="2564" max="2564" width="22.42578125" customWidth="1"/>
    <col min="2565" max="2565" width="47.85546875" customWidth="1"/>
    <col min="2566" max="2566" width="12.7109375" customWidth="1"/>
    <col min="2567" max="2567" width="12.85546875" customWidth="1"/>
    <col min="2568" max="2568" width="11" customWidth="1"/>
    <col min="2817" max="2817" width="5.7109375" customWidth="1"/>
    <col min="2818" max="2818" width="7.7109375" customWidth="1"/>
    <col min="2820" max="2820" width="22.42578125" customWidth="1"/>
    <col min="2821" max="2821" width="47.85546875" customWidth="1"/>
    <col min="2822" max="2822" width="12.7109375" customWidth="1"/>
    <col min="2823" max="2823" width="12.85546875" customWidth="1"/>
    <col min="2824" max="2824" width="11" customWidth="1"/>
    <col min="3073" max="3073" width="5.7109375" customWidth="1"/>
    <col min="3074" max="3074" width="7.7109375" customWidth="1"/>
    <col min="3076" max="3076" width="22.42578125" customWidth="1"/>
    <col min="3077" max="3077" width="47.85546875" customWidth="1"/>
    <col min="3078" max="3078" width="12.7109375" customWidth="1"/>
    <col min="3079" max="3079" width="12.85546875" customWidth="1"/>
    <col min="3080" max="3080" width="11" customWidth="1"/>
    <col min="3329" max="3329" width="5.7109375" customWidth="1"/>
    <col min="3330" max="3330" width="7.7109375" customWidth="1"/>
    <col min="3332" max="3332" width="22.42578125" customWidth="1"/>
    <col min="3333" max="3333" width="47.85546875" customWidth="1"/>
    <col min="3334" max="3334" width="12.7109375" customWidth="1"/>
    <col min="3335" max="3335" width="12.85546875" customWidth="1"/>
    <col min="3336" max="3336" width="11" customWidth="1"/>
    <col min="3585" max="3585" width="5.7109375" customWidth="1"/>
    <col min="3586" max="3586" width="7.7109375" customWidth="1"/>
    <col min="3588" max="3588" width="22.42578125" customWidth="1"/>
    <col min="3589" max="3589" width="47.85546875" customWidth="1"/>
    <col min="3590" max="3590" width="12.7109375" customWidth="1"/>
    <col min="3591" max="3591" width="12.85546875" customWidth="1"/>
    <col min="3592" max="3592" width="11" customWidth="1"/>
    <col min="3841" max="3841" width="5.7109375" customWidth="1"/>
    <col min="3842" max="3842" width="7.7109375" customWidth="1"/>
    <col min="3844" max="3844" width="22.42578125" customWidth="1"/>
    <col min="3845" max="3845" width="47.85546875" customWidth="1"/>
    <col min="3846" max="3846" width="12.7109375" customWidth="1"/>
    <col min="3847" max="3847" width="12.85546875" customWidth="1"/>
    <col min="3848" max="3848" width="11" customWidth="1"/>
    <col min="4097" max="4097" width="5.7109375" customWidth="1"/>
    <col min="4098" max="4098" width="7.7109375" customWidth="1"/>
    <col min="4100" max="4100" width="22.42578125" customWidth="1"/>
    <col min="4101" max="4101" width="47.85546875" customWidth="1"/>
    <col min="4102" max="4102" width="12.7109375" customWidth="1"/>
    <col min="4103" max="4103" width="12.85546875" customWidth="1"/>
    <col min="4104" max="4104" width="11" customWidth="1"/>
    <col min="4353" max="4353" width="5.7109375" customWidth="1"/>
    <col min="4354" max="4354" width="7.7109375" customWidth="1"/>
    <col min="4356" max="4356" width="22.42578125" customWidth="1"/>
    <col min="4357" max="4357" width="47.85546875" customWidth="1"/>
    <col min="4358" max="4358" width="12.7109375" customWidth="1"/>
    <col min="4359" max="4359" width="12.85546875" customWidth="1"/>
    <col min="4360" max="4360" width="11" customWidth="1"/>
    <col min="4609" max="4609" width="5.7109375" customWidth="1"/>
    <col min="4610" max="4610" width="7.7109375" customWidth="1"/>
    <col min="4612" max="4612" width="22.42578125" customWidth="1"/>
    <col min="4613" max="4613" width="47.85546875" customWidth="1"/>
    <col min="4614" max="4614" width="12.7109375" customWidth="1"/>
    <col min="4615" max="4615" width="12.85546875" customWidth="1"/>
    <col min="4616" max="4616" width="11" customWidth="1"/>
    <col min="4865" max="4865" width="5.7109375" customWidth="1"/>
    <col min="4866" max="4866" width="7.7109375" customWidth="1"/>
    <col min="4868" max="4868" width="22.42578125" customWidth="1"/>
    <col min="4869" max="4869" width="47.85546875" customWidth="1"/>
    <col min="4870" max="4870" width="12.7109375" customWidth="1"/>
    <col min="4871" max="4871" width="12.85546875" customWidth="1"/>
    <col min="4872" max="4872" width="11" customWidth="1"/>
    <col min="5121" max="5121" width="5.7109375" customWidth="1"/>
    <col min="5122" max="5122" width="7.7109375" customWidth="1"/>
    <col min="5124" max="5124" width="22.42578125" customWidth="1"/>
    <col min="5125" max="5125" width="47.85546875" customWidth="1"/>
    <col min="5126" max="5126" width="12.7109375" customWidth="1"/>
    <col min="5127" max="5127" width="12.85546875" customWidth="1"/>
    <col min="5128" max="5128" width="11" customWidth="1"/>
    <col min="5377" max="5377" width="5.7109375" customWidth="1"/>
    <col min="5378" max="5378" width="7.7109375" customWidth="1"/>
    <col min="5380" max="5380" width="22.42578125" customWidth="1"/>
    <col min="5381" max="5381" width="47.85546875" customWidth="1"/>
    <col min="5382" max="5382" width="12.7109375" customWidth="1"/>
    <col min="5383" max="5383" width="12.85546875" customWidth="1"/>
    <col min="5384" max="5384" width="11" customWidth="1"/>
    <col min="5633" max="5633" width="5.7109375" customWidth="1"/>
    <col min="5634" max="5634" width="7.7109375" customWidth="1"/>
    <col min="5636" max="5636" width="22.42578125" customWidth="1"/>
    <col min="5637" max="5637" width="47.85546875" customWidth="1"/>
    <col min="5638" max="5638" width="12.7109375" customWidth="1"/>
    <col min="5639" max="5639" width="12.85546875" customWidth="1"/>
    <col min="5640" max="5640" width="11" customWidth="1"/>
    <col min="5889" max="5889" width="5.7109375" customWidth="1"/>
    <col min="5890" max="5890" width="7.7109375" customWidth="1"/>
    <col min="5892" max="5892" width="22.42578125" customWidth="1"/>
    <col min="5893" max="5893" width="47.85546875" customWidth="1"/>
    <col min="5894" max="5894" width="12.7109375" customWidth="1"/>
    <col min="5895" max="5895" width="12.85546875" customWidth="1"/>
    <col min="5896" max="5896" width="11" customWidth="1"/>
    <col min="6145" max="6145" width="5.7109375" customWidth="1"/>
    <col min="6146" max="6146" width="7.7109375" customWidth="1"/>
    <col min="6148" max="6148" width="22.42578125" customWidth="1"/>
    <col min="6149" max="6149" width="47.85546875" customWidth="1"/>
    <col min="6150" max="6150" width="12.7109375" customWidth="1"/>
    <col min="6151" max="6151" width="12.85546875" customWidth="1"/>
    <col min="6152" max="6152" width="11" customWidth="1"/>
    <col min="6401" max="6401" width="5.7109375" customWidth="1"/>
    <col min="6402" max="6402" width="7.7109375" customWidth="1"/>
    <col min="6404" max="6404" width="22.42578125" customWidth="1"/>
    <col min="6405" max="6405" width="47.85546875" customWidth="1"/>
    <col min="6406" max="6406" width="12.7109375" customWidth="1"/>
    <col min="6407" max="6407" width="12.85546875" customWidth="1"/>
    <col min="6408" max="6408" width="11" customWidth="1"/>
    <col min="6657" max="6657" width="5.7109375" customWidth="1"/>
    <col min="6658" max="6658" width="7.7109375" customWidth="1"/>
    <col min="6660" max="6660" width="22.42578125" customWidth="1"/>
    <col min="6661" max="6661" width="47.85546875" customWidth="1"/>
    <col min="6662" max="6662" width="12.7109375" customWidth="1"/>
    <col min="6663" max="6663" width="12.85546875" customWidth="1"/>
    <col min="6664" max="6664" width="11" customWidth="1"/>
    <col min="6913" max="6913" width="5.7109375" customWidth="1"/>
    <col min="6914" max="6914" width="7.7109375" customWidth="1"/>
    <col min="6916" max="6916" width="22.42578125" customWidth="1"/>
    <col min="6917" max="6917" width="47.85546875" customWidth="1"/>
    <col min="6918" max="6918" width="12.7109375" customWidth="1"/>
    <col min="6919" max="6919" width="12.85546875" customWidth="1"/>
    <col min="6920" max="6920" width="11" customWidth="1"/>
    <col min="7169" max="7169" width="5.7109375" customWidth="1"/>
    <col min="7170" max="7170" width="7.7109375" customWidth="1"/>
    <col min="7172" max="7172" width="22.42578125" customWidth="1"/>
    <col min="7173" max="7173" width="47.85546875" customWidth="1"/>
    <col min="7174" max="7174" width="12.7109375" customWidth="1"/>
    <col min="7175" max="7175" width="12.85546875" customWidth="1"/>
    <col min="7176" max="7176" width="11" customWidth="1"/>
    <col min="7425" max="7425" width="5.7109375" customWidth="1"/>
    <col min="7426" max="7426" width="7.7109375" customWidth="1"/>
    <col min="7428" max="7428" width="22.42578125" customWidth="1"/>
    <col min="7429" max="7429" width="47.85546875" customWidth="1"/>
    <col min="7430" max="7430" width="12.7109375" customWidth="1"/>
    <col min="7431" max="7431" width="12.85546875" customWidth="1"/>
    <col min="7432" max="7432" width="11" customWidth="1"/>
    <col min="7681" max="7681" width="5.7109375" customWidth="1"/>
    <col min="7682" max="7682" width="7.7109375" customWidth="1"/>
    <col min="7684" max="7684" width="22.42578125" customWidth="1"/>
    <col min="7685" max="7685" width="47.85546875" customWidth="1"/>
    <col min="7686" max="7686" width="12.7109375" customWidth="1"/>
    <col min="7687" max="7687" width="12.85546875" customWidth="1"/>
    <col min="7688" max="7688" width="11" customWidth="1"/>
    <col min="7937" max="7937" width="5.7109375" customWidth="1"/>
    <col min="7938" max="7938" width="7.7109375" customWidth="1"/>
    <col min="7940" max="7940" width="22.42578125" customWidth="1"/>
    <col min="7941" max="7941" width="47.85546875" customWidth="1"/>
    <col min="7942" max="7942" width="12.7109375" customWidth="1"/>
    <col min="7943" max="7943" width="12.85546875" customWidth="1"/>
    <col min="7944" max="7944" width="11" customWidth="1"/>
    <col min="8193" max="8193" width="5.7109375" customWidth="1"/>
    <col min="8194" max="8194" width="7.7109375" customWidth="1"/>
    <col min="8196" max="8196" width="22.42578125" customWidth="1"/>
    <col min="8197" max="8197" width="47.85546875" customWidth="1"/>
    <col min="8198" max="8198" width="12.7109375" customWidth="1"/>
    <col min="8199" max="8199" width="12.85546875" customWidth="1"/>
    <col min="8200" max="8200" width="11" customWidth="1"/>
    <col min="8449" max="8449" width="5.7109375" customWidth="1"/>
    <col min="8450" max="8450" width="7.7109375" customWidth="1"/>
    <col min="8452" max="8452" width="22.42578125" customWidth="1"/>
    <col min="8453" max="8453" width="47.85546875" customWidth="1"/>
    <col min="8454" max="8454" width="12.7109375" customWidth="1"/>
    <col min="8455" max="8455" width="12.85546875" customWidth="1"/>
    <col min="8456" max="8456" width="11" customWidth="1"/>
    <col min="8705" max="8705" width="5.7109375" customWidth="1"/>
    <col min="8706" max="8706" width="7.7109375" customWidth="1"/>
    <col min="8708" max="8708" width="22.42578125" customWidth="1"/>
    <col min="8709" max="8709" width="47.85546875" customWidth="1"/>
    <col min="8710" max="8710" width="12.7109375" customWidth="1"/>
    <col min="8711" max="8711" width="12.85546875" customWidth="1"/>
    <col min="8712" max="8712" width="11" customWidth="1"/>
    <col min="8961" max="8961" width="5.7109375" customWidth="1"/>
    <col min="8962" max="8962" width="7.7109375" customWidth="1"/>
    <col min="8964" max="8964" width="22.42578125" customWidth="1"/>
    <col min="8965" max="8965" width="47.85546875" customWidth="1"/>
    <col min="8966" max="8966" width="12.7109375" customWidth="1"/>
    <col min="8967" max="8967" width="12.85546875" customWidth="1"/>
    <col min="8968" max="8968" width="11" customWidth="1"/>
    <col min="9217" max="9217" width="5.7109375" customWidth="1"/>
    <col min="9218" max="9218" width="7.7109375" customWidth="1"/>
    <col min="9220" max="9220" width="22.42578125" customWidth="1"/>
    <col min="9221" max="9221" width="47.85546875" customWidth="1"/>
    <col min="9222" max="9222" width="12.7109375" customWidth="1"/>
    <col min="9223" max="9223" width="12.85546875" customWidth="1"/>
    <col min="9224" max="9224" width="11" customWidth="1"/>
    <col min="9473" max="9473" width="5.7109375" customWidth="1"/>
    <col min="9474" max="9474" width="7.7109375" customWidth="1"/>
    <col min="9476" max="9476" width="22.42578125" customWidth="1"/>
    <col min="9477" max="9477" width="47.85546875" customWidth="1"/>
    <col min="9478" max="9478" width="12.7109375" customWidth="1"/>
    <col min="9479" max="9479" width="12.85546875" customWidth="1"/>
    <col min="9480" max="9480" width="11" customWidth="1"/>
    <col min="9729" max="9729" width="5.7109375" customWidth="1"/>
    <col min="9730" max="9730" width="7.7109375" customWidth="1"/>
    <col min="9732" max="9732" width="22.42578125" customWidth="1"/>
    <col min="9733" max="9733" width="47.85546875" customWidth="1"/>
    <col min="9734" max="9734" width="12.7109375" customWidth="1"/>
    <col min="9735" max="9735" width="12.85546875" customWidth="1"/>
    <col min="9736" max="9736" width="11" customWidth="1"/>
    <col min="9985" max="9985" width="5.7109375" customWidth="1"/>
    <col min="9986" max="9986" width="7.7109375" customWidth="1"/>
    <col min="9988" max="9988" width="22.42578125" customWidth="1"/>
    <col min="9989" max="9989" width="47.85546875" customWidth="1"/>
    <col min="9990" max="9990" width="12.7109375" customWidth="1"/>
    <col min="9991" max="9991" width="12.85546875" customWidth="1"/>
    <col min="9992" max="9992" width="11" customWidth="1"/>
    <col min="10241" max="10241" width="5.7109375" customWidth="1"/>
    <col min="10242" max="10242" width="7.7109375" customWidth="1"/>
    <col min="10244" max="10244" width="22.42578125" customWidth="1"/>
    <col min="10245" max="10245" width="47.85546875" customWidth="1"/>
    <col min="10246" max="10246" width="12.7109375" customWidth="1"/>
    <col min="10247" max="10247" width="12.85546875" customWidth="1"/>
    <col min="10248" max="10248" width="11" customWidth="1"/>
    <col min="10497" max="10497" width="5.7109375" customWidth="1"/>
    <col min="10498" max="10498" width="7.7109375" customWidth="1"/>
    <col min="10500" max="10500" width="22.42578125" customWidth="1"/>
    <col min="10501" max="10501" width="47.85546875" customWidth="1"/>
    <col min="10502" max="10502" width="12.7109375" customWidth="1"/>
    <col min="10503" max="10503" width="12.85546875" customWidth="1"/>
    <col min="10504" max="10504" width="11" customWidth="1"/>
    <col min="10753" max="10753" width="5.7109375" customWidth="1"/>
    <col min="10754" max="10754" width="7.7109375" customWidth="1"/>
    <col min="10756" max="10756" width="22.42578125" customWidth="1"/>
    <col min="10757" max="10757" width="47.85546875" customWidth="1"/>
    <col min="10758" max="10758" width="12.7109375" customWidth="1"/>
    <col min="10759" max="10759" width="12.85546875" customWidth="1"/>
    <col min="10760" max="10760" width="11" customWidth="1"/>
    <col min="11009" max="11009" width="5.7109375" customWidth="1"/>
    <col min="11010" max="11010" width="7.7109375" customWidth="1"/>
    <col min="11012" max="11012" width="22.42578125" customWidth="1"/>
    <col min="11013" max="11013" width="47.85546875" customWidth="1"/>
    <col min="11014" max="11014" width="12.7109375" customWidth="1"/>
    <col min="11015" max="11015" width="12.85546875" customWidth="1"/>
    <col min="11016" max="11016" width="11" customWidth="1"/>
    <col min="11265" max="11265" width="5.7109375" customWidth="1"/>
    <col min="11266" max="11266" width="7.7109375" customWidth="1"/>
    <col min="11268" max="11268" width="22.42578125" customWidth="1"/>
    <col min="11269" max="11269" width="47.85546875" customWidth="1"/>
    <col min="11270" max="11270" width="12.7109375" customWidth="1"/>
    <col min="11271" max="11271" width="12.85546875" customWidth="1"/>
    <col min="11272" max="11272" width="11" customWidth="1"/>
    <col min="11521" max="11521" width="5.7109375" customWidth="1"/>
    <col min="11522" max="11522" width="7.7109375" customWidth="1"/>
    <col min="11524" max="11524" width="22.42578125" customWidth="1"/>
    <col min="11525" max="11525" width="47.85546875" customWidth="1"/>
    <col min="11526" max="11526" width="12.7109375" customWidth="1"/>
    <col min="11527" max="11527" width="12.85546875" customWidth="1"/>
    <col min="11528" max="11528" width="11" customWidth="1"/>
    <col min="11777" max="11777" width="5.7109375" customWidth="1"/>
    <col min="11778" max="11778" width="7.7109375" customWidth="1"/>
    <col min="11780" max="11780" width="22.42578125" customWidth="1"/>
    <col min="11781" max="11781" width="47.85546875" customWidth="1"/>
    <col min="11782" max="11782" width="12.7109375" customWidth="1"/>
    <col min="11783" max="11783" width="12.85546875" customWidth="1"/>
    <col min="11784" max="11784" width="11" customWidth="1"/>
    <col min="12033" max="12033" width="5.7109375" customWidth="1"/>
    <col min="12034" max="12034" width="7.7109375" customWidth="1"/>
    <col min="12036" max="12036" width="22.42578125" customWidth="1"/>
    <col min="12037" max="12037" width="47.85546875" customWidth="1"/>
    <col min="12038" max="12038" width="12.7109375" customWidth="1"/>
    <col min="12039" max="12039" width="12.85546875" customWidth="1"/>
    <col min="12040" max="12040" width="11" customWidth="1"/>
    <col min="12289" max="12289" width="5.7109375" customWidth="1"/>
    <col min="12290" max="12290" width="7.7109375" customWidth="1"/>
    <col min="12292" max="12292" width="22.42578125" customWidth="1"/>
    <col min="12293" max="12293" width="47.85546875" customWidth="1"/>
    <col min="12294" max="12294" width="12.7109375" customWidth="1"/>
    <col min="12295" max="12295" width="12.85546875" customWidth="1"/>
    <col min="12296" max="12296" width="11" customWidth="1"/>
    <col min="12545" max="12545" width="5.7109375" customWidth="1"/>
    <col min="12546" max="12546" width="7.7109375" customWidth="1"/>
    <col min="12548" max="12548" width="22.42578125" customWidth="1"/>
    <col min="12549" max="12549" width="47.85546875" customWidth="1"/>
    <col min="12550" max="12550" width="12.7109375" customWidth="1"/>
    <col min="12551" max="12551" width="12.85546875" customWidth="1"/>
    <col min="12552" max="12552" width="11" customWidth="1"/>
    <col min="12801" max="12801" width="5.7109375" customWidth="1"/>
    <col min="12802" max="12802" width="7.7109375" customWidth="1"/>
    <col min="12804" max="12804" width="22.42578125" customWidth="1"/>
    <col min="12805" max="12805" width="47.85546875" customWidth="1"/>
    <col min="12806" max="12806" width="12.7109375" customWidth="1"/>
    <col min="12807" max="12807" width="12.85546875" customWidth="1"/>
    <col min="12808" max="12808" width="11" customWidth="1"/>
    <col min="13057" max="13057" width="5.7109375" customWidth="1"/>
    <col min="13058" max="13058" width="7.7109375" customWidth="1"/>
    <col min="13060" max="13060" width="22.42578125" customWidth="1"/>
    <col min="13061" max="13061" width="47.85546875" customWidth="1"/>
    <col min="13062" max="13062" width="12.7109375" customWidth="1"/>
    <col min="13063" max="13063" width="12.85546875" customWidth="1"/>
    <col min="13064" max="13064" width="11" customWidth="1"/>
    <col min="13313" max="13313" width="5.7109375" customWidth="1"/>
    <col min="13314" max="13314" width="7.7109375" customWidth="1"/>
    <col min="13316" max="13316" width="22.42578125" customWidth="1"/>
    <col min="13317" max="13317" width="47.85546875" customWidth="1"/>
    <col min="13318" max="13318" width="12.7109375" customWidth="1"/>
    <col min="13319" max="13319" width="12.85546875" customWidth="1"/>
    <col min="13320" max="13320" width="11" customWidth="1"/>
    <col min="13569" max="13569" width="5.7109375" customWidth="1"/>
    <col min="13570" max="13570" width="7.7109375" customWidth="1"/>
    <col min="13572" max="13572" width="22.42578125" customWidth="1"/>
    <col min="13573" max="13573" width="47.85546875" customWidth="1"/>
    <col min="13574" max="13574" width="12.7109375" customWidth="1"/>
    <col min="13575" max="13575" width="12.85546875" customWidth="1"/>
    <col min="13576" max="13576" width="11" customWidth="1"/>
    <col min="13825" max="13825" width="5.7109375" customWidth="1"/>
    <col min="13826" max="13826" width="7.7109375" customWidth="1"/>
    <col min="13828" max="13828" width="22.42578125" customWidth="1"/>
    <col min="13829" max="13829" width="47.85546875" customWidth="1"/>
    <col min="13830" max="13830" width="12.7109375" customWidth="1"/>
    <col min="13831" max="13831" width="12.85546875" customWidth="1"/>
    <col min="13832" max="13832" width="11" customWidth="1"/>
    <col min="14081" max="14081" width="5.7109375" customWidth="1"/>
    <col min="14082" max="14082" width="7.7109375" customWidth="1"/>
    <col min="14084" max="14084" width="22.42578125" customWidth="1"/>
    <col min="14085" max="14085" width="47.85546875" customWidth="1"/>
    <col min="14086" max="14086" width="12.7109375" customWidth="1"/>
    <col min="14087" max="14087" width="12.85546875" customWidth="1"/>
    <col min="14088" max="14088" width="11" customWidth="1"/>
    <col min="14337" max="14337" width="5.7109375" customWidth="1"/>
    <col min="14338" max="14338" width="7.7109375" customWidth="1"/>
    <col min="14340" max="14340" width="22.42578125" customWidth="1"/>
    <col min="14341" max="14341" width="47.85546875" customWidth="1"/>
    <col min="14342" max="14342" width="12.7109375" customWidth="1"/>
    <col min="14343" max="14343" width="12.85546875" customWidth="1"/>
    <col min="14344" max="14344" width="11" customWidth="1"/>
    <col min="14593" max="14593" width="5.7109375" customWidth="1"/>
    <col min="14594" max="14594" width="7.7109375" customWidth="1"/>
    <col min="14596" max="14596" width="22.42578125" customWidth="1"/>
    <col min="14597" max="14597" width="47.85546875" customWidth="1"/>
    <col min="14598" max="14598" width="12.7109375" customWidth="1"/>
    <col min="14599" max="14599" width="12.85546875" customWidth="1"/>
    <col min="14600" max="14600" width="11" customWidth="1"/>
    <col min="14849" max="14849" width="5.7109375" customWidth="1"/>
    <col min="14850" max="14850" width="7.7109375" customWidth="1"/>
    <col min="14852" max="14852" width="22.42578125" customWidth="1"/>
    <col min="14853" max="14853" width="47.85546875" customWidth="1"/>
    <col min="14854" max="14854" width="12.7109375" customWidth="1"/>
    <col min="14855" max="14855" width="12.85546875" customWidth="1"/>
    <col min="14856" max="14856" width="11" customWidth="1"/>
    <col min="15105" max="15105" width="5.7109375" customWidth="1"/>
    <col min="15106" max="15106" width="7.7109375" customWidth="1"/>
    <col min="15108" max="15108" width="22.42578125" customWidth="1"/>
    <col min="15109" max="15109" width="47.85546875" customWidth="1"/>
    <col min="15110" max="15110" width="12.7109375" customWidth="1"/>
    <col min="15111" max="15111" width="12.85546875" customWidth="1"/>
    <col min="15112" max="15112" width="11" customWidth="1"/>
    <col min="15361" max="15361" width="5.7109375" customWidth="1"/>
    <col min="15362" max="15362" width="7.7109375" customWidth="1"/>
    <col min="15364" max="15364" width="22.42578125" customWidth="1"/>
    <col min="15365" max="15365" width="47.85546875" customWidth="1"/>
    <col min="15366" max="15366" width="12.7109375" customWidth="1"/>
    <col min="15367" max="15367" width="12.85546875" customWidth="1"/>
    <col min="15368" max="15368" width="11" customWidth="1"/>
    <col min="15617" max="15617" width="5.7109375" customWidth="1"/>
    <col min="15618" max="15618" width="7.7109375" customWidth="1"/>
    <col min="15620" max="15620" width="22.42578125" customWidth="1"/>
    <col min="15621" max="15621" width="47.85546875" customWidth="1"/>
    <col min="15622" max="15622" width="12.7109375" customWidth="1"/>
    <col min="15623" max="15623" width="12.85546875" customWidth="1"/>
    <col min="15624" max="15624" width="11" customWidth="1"/>
    <col min="15873" max="15873" width="5.7109375" customWidth="1"/>
    <col min="15874" max="15874" width="7.7109375" customWidth="1"/>
    <col min="15876" max="15876" width="22.42578125" customWidth="1"/>
    <col min="15877" max="15877" width="47.85546875" customWidth="1"/>
    <col min="15878" max="15878" width="12.7109375" customWidth="1"/>
    <col min="15879" max="15879" width="12.85546875" customWidth="1"/>
    <col min="15880" max="15880" width="11" customWidth="1"/>
    <col min="16129" max="16129" width="5.7109375" customWidth="1"/>
    <col min="16130" max="16130" width="7.7109375" customWidth="1"/>
    <col min="16132" max="16132" width="22.42578125" customWidth="1"/>
    <col min="16133" max="16133" width="47.85546875" customWidth="1"/>
    <col min="16134" max="16134" width="12.7109375" customWidth="1"/>
    <col min="16135" max="16135" width="12.85546875" customWidth="1"/>
    <col min="16136" max="16136" width="11" customWidth="1"/>
  </cols>
  <sheetData>
    <row r="1" spans="1:8" x14ac:dyDescent="0.25">
      <c r="G1" s="573" t="s">
        <v>317</v>
      </c>
      <c r="H1" s="573"/>
    </row>
    <row r="2" spans="1:8" ht="7.5" customHeight="1" x14ac:dyDescent="0.25"/>
    <row r="3" spans="1:8" ht="36.75" customHeight="1" x14ac:dyDescent="0.25">
      <c r="A3" s="641" t="s">
        <v>334</v>
      </c>
      <c r="B3" s="641"/>
      <c r="C3" s="641"/>
      <c r="D3" s="641"/>
      <c r="E3" s="641"/>
      <c r="F3" s="641"/>
      <c r="G3" s="641"/>
      <c r="H3" s="641"/>
    </row>
    <row r="5" spans="1:8" x14ac:dyDescent="0.25">
      <c r="A5" s="626" t="s">
        <v>0</v>
      </c>
      <c r="B5" s="626" t="s">
        <v>1</v>
      </c>
      <c r="C5" s="626" t="s">
        <v>144</v>
      </c>
      <c r="D5" s="623" t="s">
        <v>290</v>
      </c>
      <c r="E5" s="623" t="s">
        <v>291</v>
      </c>
      <c r="F5" s="642" t="s">
        <v>146</v>
      </c>
      <c r="G5" s="642" t="s">
        <v>335</v>
      </c>
      <c r="H5" s="642" t="s">
        <v>60</v>
      </c>
    </row>
    <row r="6" spans="1:8" x14ac:dyDescent="0.25">
      <c r="A6" s="627"/>
      <c r="B6" s="627"/>
      <c r="C6" s="627"/>
      <c r="D6" s="628"/>
      <c r="E6" s="607"/>
      <c r="F6" s="643"/>
      <c r="G6" s="643"/>
      <c r="H6" s="643"/>
    </row>
    <row r="7" spans="1:8" x14ac:dyDescent="0.25">
      <c r="A7" s="627"/>
      <c r="B7" s="627"/>
      <c r="C7" s="627"/>
      <c r="D7" s="628"/>
      <c r="E7" s="607"/>
      <c r="F7" s="643"/>
      <c r="G7" s="643"/>
      <c r="H7" s="643"/>
    </row>
    <row r="8" spans="1:8" ht="9.75" customHeight="1" x14ac:dyDescent="0.25">
      <c r="A8" s="627"/>
      <c r="B8" s="627"/>
      <c r="C8" s="627"/>
      <c r="D8" s="628"/>
      <c r="E8" s="607"/>
      <c r="F8" s="643"/>
      <c r="G8" s="643"/>
      <c r="H8" s="643"/>
    </row>
    <row r="9" spans="1:8" ht="1.5" hidden="1" customHeight="1" x14ac:dyDescent="0.25">
      <c r="A9" s="627"/>
      <c r="B9" s="627"/>
      <c r="C9" s="627"/>
      <c r="D9" s="628"/>
      <c r="E9" s="607"/>
      <c r="F9" s="643"/>
      <c r="G9" s="643"/>
      <c r="H9" s="643"/>
    </row>
    <row r="10" spans="1:8" hidden="1" x14ac:dyDescent="0.25">
      <c r="A10" s="579"/>
      <c r="B10" s="579"/>
      <c r="C10" s="579"/>
      <c r="D10" s="629"/>
      <c r="E10" s="597"/>
      <c r="F10" s="644"/>
      <c r="G10" s="644"/>
      <c r="H10" s="644"/>
    </row>
    <row r="11" spans="1:8" x14ac:dyDescent="0.25">
      <c r="A11" s="277">
        <v>1</v>
      </c>
      <c r="B11" s="277">
        <v>2</v>
      </c>
      <c r="C11" s="277">
        <v>3</v>
      </c>
      <c r="D11" s="277">
        <v>4</v>
      </c>
      <c r="E11" s="277">
        <v>5</v>
      </c>
      <c r="F11" s="518"/>
      <c r="G11" s="519"/>
      <c r="H11" s="520"/>
    </row>
    <row r="12" spans="1:8" x14ac:dyDescent="0.25">
      <c r="A12" s="633" t="s">
        <v>292</v>
      </c>
      <c r="B12" s="634"/>
      <c r="C12" s="634"/>
      <c r="D12" s="634"/>
      <c r="E12" s="635"/>
      <c r="F12" s="449">
        <f>F13+F14+F15+F16+F17+F18+F19+F20+F21+F22+F23+F24+F25+F26+F27+F28+F29+F30+F31+F32+F33+F34+F35+F36+F37+F38+F39+F40</f>
        <v>299331</v>
      </c>
      <c r="G12" s="450">
        <f>G13+G16+G17+G18+G19+G20+G21+G22+G23+G25+G30+G37</f>
        <v>83034.929999999993</v>
      </c>
      <c r="H12" s="451">
        <f t="shared" ref="H12:H48" si="0">G12/F12*100</f>
        <v>27.740170580394274</v>
      </c>
    </row>
    <row r="13" spans="1:8" x14ac:dyDescent="0.25">
      <c r="A13" s="452">
        <v>1</v>
      </c>
      <c r="B13" s="453">
        <v>600</v>
      </c>
      <c r="C13" s="453">
        <v>60016</v>
      </c>
      <c r="D13" s="508" t="s">
        <v>293</v>
      </c>
      <c r="E13" s="506" t="s">
        <v>340</v>
      </c>
      <c r="F13" s="454">
        <v>12004</v>
      </c>
      <c r="G13" s="455">
        <v>5454.41</v>
      </c>
      <c r="H13" s="456">
        <f t="shared" si="0"/>
        <v>45.438270576474508</v>
      </c>
    </row>
    <row r="14" spans="1:8" x14ac:dyDescent="0.25">
      <c r="A14" s="457">
        <v>2</v>
      </c>
      <c r="B14" s="458">
        <v>600</v>
      </c>
      <c r="C14" s="458">
        <v>60016</v>
      </c>
      <c r="D14" s="459" t="s">
        <v>294</v>
      </c>
      <c r="E14" s="507" t="s">
        <v>302</v>
      </c>
      <c r="F14" s="460">
        <v>9364</v>
      </c>
      <c r="G14" s="461"/>
      <c r="H14" s="462"/>
    </row>
    <row r="15" spans="1:8" x14ac:dyDescent="0.25">
      <c r="A15" s="457">
        <v>3</v>
      </c>
      <c r="B15" s="458">
        <v>600</v>
      </c>
      <c r="C15" s="458">
        <v>60016</v>
      </c>
      <c r="D15" s="459" t="s">
        <v>341</v>
      </c>
      <c r="E15" s="507" t="s">
        <v>342</v>
      </c>
      <c r="F15" s="460">
        <v>8924</v>
      </c>
      <c r="G15" s="461"/>
      <c r="H15" s="462"/>
    </row>
    <row r="16" spans="1:8" ht="22.5" x14ac:dyDescent="0.25">
      <c r="A16" s="457">
        <v>4</v>
      </c>
      <c r="B16" s="458">
        <v>754</v>
      </c>
      <c r="C16" s="458">
        <v>75412</v>
      </c>
      <c r="D16" s="459" t="s">
        <v>295</v>
      </c>
      <c r="E16" s="509" t="s">
        <v>343</v>
      </c>
      <c r="F16" s="463">
        <v>14486</v>
      </c>
      <c r="G16" s="461">
        <v>14486</v>
      </c>
      <c r="H16" s="462">
        <f t="shared" si="0"/>
        <v>100</v>
      </c>
    </row>
    <row r="17" spans="1:8" x14ac:dyDescent="0.25">
      <c r="A17" s="464">
        <v>5</v>
      </c>
      <c r="B17" s="465">
        <v>600</v>
      </c>
      <c r="C17" s="465">
        <v>60016</v>
      </c>
      <c r="D17" s="466" t="s">
        <v>312</v>
      </c>
      <c r="E17" s="510" t="s">
        <v>344</v>
      </c>
      <c r="F17" s="463">
        <v>8013</v>
      </c>
      <c r="G17" s="461">
        <v>8013</v>
      </c>
      <c r="H17" s="462">
        <f t="shared" si="0"/>
        <v>100</v>
      </c>
    </row>
    <row r="18" spans="1:8" x14ac:dyDescent="0.25">
      <c r="A18" s="464">
        <v>6</v>
      </c>
      <c r="B18" s="465">
        <v>600</v>
      </c>
      <c r="C18" s="465">
        <v>60016</v>
      </c>
      <c r="D18" s="466" t="s">
        <v>296</v>
      </c>
      <c r="E18" s="511" t="s">
        <v>345</v>
      </c>
      <c r="F18" s="463">
        <v>11344</v>
      </c>
      <c r="G18" s="461">
        <v>3417.31</v>
      </c>
      <c r="H18" s="462">
        <f t="shared" si="0"/>
        <v>30.124382933709448</v>
      </c>
    </row>
    <row r="19" spans="1:8" x14ac:dyDescent="0.25">
      <c r="A19" s="464">
        <v>7</v>
      </c>
      <c r="B19" s="465">
        <v>900</v>
      </c>
      <c r="C19" s="465">
        <v>90095</v>
      </c>
      <c r="D19" s="466" t="s">
        <v>297</v>
      </c>
      <c r="E19" s="511" t="s">
        <v>346</v>
      </c>
      <c r="F19" s="463">
        <v>12318</v>
      </c>
      <c r="G19" s="461">
        <v>1845</v>
      </c>
      <c r="H19" s="462">
        <f t="shared" si="0"/>
        <v>14.978080857282025</v>
      </c>
    </row>
    <row r="20" spans="1:8" ht="22.5" x14ac:dyDescent="0.25">
      <c r="A20" s="464">
        <v>8</v>
      </c>
      <c r="B20" s="465">
        <v>754</v>
      </c>
      <c r="C20" s="465">
        <v>75412</v>
      </c>
      <c r="D20" s="466" t="s">
        <v>336</v>
      </c>
      <c r="E20" s="510" t="s">
        <v>347</v>
      </c>
      <c r="F20" s="463">
        <v>6681</v>
      </c>
      <c r="G20" s="461">
        <v>6681</v>
      </c>
      <c r="H20" s="462">
        <f t="shared" si="0"/>
        <v>100</v>
      </c>
    </row>
    <row r="21" spans="1:8" x14ac:dyDescent="0.25">
      <c r="A21" s="464">
        <v>9</v>
      </c>
      <c r="B21" s="465">
        <v>600</v>
      </c>
      <c r="C21" s="465">
        <v>60016</v>
      </c>
      <c r="D21" s="466" t="s">
        <v>348</v>
      </c>
      <c r="E21" s="510" t="s">
        <v>349</v>
      </c>
      <c r="F21" s="463">
        <v>10841</v>
      </c>
      <c r="G21" s="461">
        <v>10419.09</v>
      </c>
      <c r="H21" s="462">
        <f t="shared" si="0"/>
        <v>96.108200350521173</v>
      </c>
    </row>
    <row r="22" spans="1:8" x14ac:dyDescent="0.25">
      <c r="A22" s="464">
        <v>10</v>
      </c>
      <c r="B22" s="465">
        <v>600</v>
      </c>
      <c r="C22" s="465">
        <v>60016</v>
      </c>
      <c r="D22" s="466" t="s">
        <v>298</v>
      </c>
      <c r="E22" s="511" t="s">
        <v>350</v>
      </c>
      <c r="F22" s="463">
        <v>9867</v>
      </c>
      <c r="G22" s="461">
        <v>3504.31</v>
      </c>
      <c r="H22" s="462">
        <f t="shared" si="0"/>
        <v>35.515455558933816</v>
      </c>
    </row>
    <row r="23" spans="1:8" x14ac:dyDescent="0.25">
      <c r="A23" s="464">
        <v>11</v>
      </c>
      <c r="B23" s="465">
        <v>600</v>
      </c>
      <c r="C23" s="465">
        <v>60016</v>
      </c>
      <c r="D23" s="466" t="s">
        <v>351</v>
      </c>
      <c r="E23" s="511" t="s">
        <v>352</v>
      </c>
      <c r="F23" s="463">
        <v>10684</v>
      </c>
      <c r="G23" s="461">
        <v>6979.41</v>
      </c>
      <c r="H23" s="462">
        <f t="shared" si="0"/>
        <v>65.32581430175965</v>
      </c>
    </row>
    <row r="24" spans="1:8" x14ac:dyDescent="0.25">
      <c r="A24" s="464">
        <v>12</v>
      </c>
      <c r="B24" s="465">
        <v>600</v>
      </c>
      <c r="C24" s="465">
        <v>60016</v>
      </c>
      <c r="D24" s="466" t="s">
        <v>353</v>
      </c>
      <c r="E24" s="511" t="s">
        <v>354</v>
      </c>
      <c r="F24" s="463">
        <v>9050</v>
      </c>
      <c r="G24" s="461"/>
      <c r="H24" s="462"/>
    </row>
    <row r="25" spans="1:8" ht="22.5" x14ac:dyDescent="0.25">
      <c r="A25" s="464">
        <v>13</v>
      </c>
      <c r="B25" s="465">
        <v>900</v>
      </c>
      <c r="C25" s="465">
        <v>90095</v>
      </c>
      <c r="D25" s="466" t="s">
        <v>299</v>
      </c>
      <c r="E25" s="510" t="s">
        <v>355</v>
      </c>
      <c r="F25" s="463">
        <v>9050</v>
      </c>
      <c r="G25" s="461">
        <v>9050</v>
      </c>
      <c r="H25" s="462">
        <f t="shared" si="0"/>
        <v>100</v>
      </c>
    </row>
    <row r="26" spans="1:8" x14ac:dyDescent="0.25">
      <c r="A26" s="464">
        <v>14</v>
      </c>
      <c r="B26" s="465">
        <v>600</v>
      </c>
      <c r="C26" s="465">
        <v>60016</v>
      </c>
      <c r="D26" s="466" t="s">
        <v>356</v>
      </c>
      <c r="E26" s="510" t="s">
        <v>357</v>
      </c>
      <c r="F26" s="463">
        <v>9082</v>
      </c>
      <c r="G26" s="461"/>
      <c r="H26" s="462"/>
    </row>
    <row r="27" spans="1:8" x14ac:dyDescent="0.25">
      <c r="A27" s="464">
        <v>15</v>
      </c>
      <c r="B27" s="465">
        <v>600</v>
      </c>
      <c r="C27" s="465">
        <v>60016</v>
      </c>
      <c r="D27" s="466" t="s">
        <v>358</v>
      </c>
      <c r="E27" s="510" t="s">
        <v>359</v>
      </c>
      <c r="F27" s="463">
        <v>8422</v>
      </c>
      <c r="G27" s="461"/>
      <c r="H27" s="462"/>
    </row>
    <row r="28" spans="1:8" x14ac:dyDescent="0.25">
      <c r="A28" s="464">
        <v>16</v>
      </c>
      <c r="B28" s="465">
        <v>600</v>
      </c>
      <c r="C28" s="465">
        <v>60016</v>
      </c>
      <c r="D28" s="466" t="s">
        <v>360</v>
      </c>
      <c r="E28" s="510" t="s">
        <v>361</v>
      </c>
      <c r="F28" s="463">
        <v>11721</v>
      </c>
      <c r="G28" s="461"/>
      <c r="H28" s="462"/>
    </row>
    <row r="29" spans="1:8" ht="22.5" x14ac:dyDescent="0.25">
      <c r="A29" s="464">
        <v>17</v>
      </c>
      <c r="B29" s="465">
        <v>600</v>
      </c>
      <c r="C29" s="465">
        <v>60016</v>
      </c>
      <c r="D29" s="466" t="s">
        <v>300</v>
      </c>
      <c r="E29" s="510" t="s">
        <v>362</v>
      </c>
      <c r="F29" s="463">
        <v>13921</v>
      </c>
      <c r="G29" s="461"/>
      <c r="H29" s="462"/>
    </row>
    <row r="30" spans="1:8" x14ac:dyDescent="0.25">
      <c r="A30" s="464">
        <v>18</v>
      </c>
      <c r="B30" s="465">
        <v>600</v>
      </c>
      <c r="C30" s="465">
        <v>60016</v>
      </c>
      <c r="D30" s="466" t="s">
        <v>363</v>
      </c>
      <c r="E30" s="512" t="s">
        <v>364</v>
      </c>
      <c r="F30" s="463">
        <v>9616</v>
      </c>
      <c r="G30" s="461">
        <v>9616</v>
      </c>
      <c r="H30" s="462">
        <f t="shared" si="0"/>
        <v>100</v>
      </c>
    </row>
    <row r="31" spans="1:8" x14ac:dyDescent="0.25">
      <c r="A31" s="464">
        <v>19</v>
      </c>
      <c r="B31" s="465">
        <v>600</v>
      </c>
      <c r="C31" s="465">
        <v>60016</v>
      </c>
      <c r="D31" s="466" t="s">
        <v>365</v>
      </c>
      <c r="E31" s="512" t="s">
        <v>366</v>
      </c>
      <c r="F31" s="463">
        <v>17943</v>
      </c>
      <c r="G31" s="461"/>
      <c r="H31" s="462"/>
    </row>
    <row r="32" spans="1:8" x14ac:dyDescent="0.25">
      <c r="A32" s="464">
        <v>20</v>
      </c>
      <c r="B32" s="465">
        <v>600</v>
      </c>
      <c r="C32" s="465">
        <v>60016</v>
      </c>
      <c r="D32" s="466" t="s">
        <v>314</v>
      </c>
      <c r="E32" s="512" t="s">
        <v>345</v>
      </c>
      <c r="F32" s="463">
        <v>10558</v>
      </c>
      <c r="G32" s="461"/>
      <c r="H32" s="462"/>
    </row>
    <row r="33" spans="1:11" x14ac:dyDescent="0.25">
      <c r="A33" s="464">
        <v>21</v>
      </c>
      <c r="B33" s="465">
        <v>900</v>
      </c>
      <c r="C33" s="465">
        <v>90001</v>
      </c>
      <c r="D33" s="466" t="s">
        <v>301</v>
      </c>
      <c r="E33" s="511" t="s">
        <v>367</v>
      </c>
      <c r="F33" s="463">
        <v>10967</v>
      </c>
      <c r="G33" s="461"/>
      <c r="H33" s="462"/>
    </row>
    <row r="34" spans="1:11" x14ac:dyDescent="0.25">
      <c r="A34" s="464">
        <v>22</v>
      </c>
      <c r="B34" s="465">
        <v>600</v>
      </c>
      <c r="C34" s="465">
        <v>60016</v>
      </c>
      <c r="D34" s="466" t="s">
        <v>303</v>
      </c>
      <c r="E34" s="510" t="s">
        <v>368</v>
      </c>
      <c r="F34" s="463">
        <v>9302</v>
      </c>
      <c r="G34" s="461"/>
      <c r="H34" s="462"/>
    </row>
    <row r="35" spans="1:11" x14ac:dyDescent="0.25">
      <c r="A35" s="464">
        <v>23</v>
      </c>
      <c r="B35" s="465">
        <v>600</v>
      </c>
      <c r="C35" s="465">
        <v>60016</v>
      </c>
      <c r="D35" s="466" t="s">
        <v>304</v>
      </c>
      <c r="E35" s="510" t="s">
        <v>369</v>
      </c>
      <c r="F35" s="463">
        <v>9050</v>
      </c>
      <c r="G35" s="461"/>
      <c r="H35" s="462"/>
    </row>
    <row r="36" spans="1:11" ht="22.5" x14ac:dyDescent="0.25">
      <c r="A36" s="464">
        <v>24</v>
      </c>
      <c r="B36" s="465">
        <v>754</v>
      </c>
      <c r="C36" s="465">
        <v>75412</v>
      </c>
      <c r="D36" s="466" t="s">
        <v>305</v>
      </c>
      <c r="E36" s="510" t="s">
        <v>370</v>
      </c>
      <c r="F36" s="463">
        <v>11281</v>
      </c>
      <c r="G36" s="461"/>
      <c r="H36" s="462"/>
    </row>
    <row r="37" spans="1:11" x14ac:dyDescent="0.25">
      <c r="A37" s="464">
        <v>25</v>
      </c>
      <c r="B37" s="465">
        <v>600</v>
      </c>
      <c r="C37" s="465">
        <v>60016</v>
      </c>
      <c r="D37" s="466" t="s">
        <v>306</v>
      </c>
      <c r="E37" s="467" t="s">
        <v>307</v>
      </c>
      <c r="F37" s="463">
        <v>13984</v>
      </c>
      <c r="G37" s="461">
        <v>3569.4</v>
      </c>
      <c r="H37" s="462">
        <f t="shared" si="0"/>
        <v>25.524885583524025</v>
      </c>
    </row>
    <row r="38" spans="1:11" x14ac:dyDescent="0.25">
      <c r="A38" s="464">
        <v>26</v>
      </c>
      <c r="B38" s="465">
        <v>600</v>
      </c>
      <c r="C38" s="465">
        <v>60016</v>
      </c>
      <c r="D38" s="466" t="s">
        <v>308</v>
      </c>
      <c r="E38" s="511" t="s">
        <v>371</v>
      </c>
      <c r="F38" s="463">
        <v>10181</v>
      </c>
      <c r="G38" s="461"/>
      <c r="H38" s="462"/>
    </row>
    <row r="39" spans="1:11" ht="22.5" x14ac:dyDescent="0.25">
      <c r="A39" s="464">
        <v>27</v>
      </c>
      <c r="B39" s="465">
        <v>600</v>
      </c>
      <c r="C39" s="465">
        <v>60016</v>
      </c>
      <c r="D39" s="466" t="s">
        <v>316</v>
      </c>
      <c r="E39" s="510" t="s">
        <v>372</v>
      </c>
      <c r="F39" s="463">
        <v>10307</v>
      </c>
      <c r="G39" s="461"/>
      <c r="H39" s="462"/>
    </row>
    <row r="40" spans="1:11" x14ac:dyDescent="0.25">
      <c r="A40" s="468">
        <v>28</v>
      </c>
      <c r="B40" s="469">
        <v>600</v>
      </c>
      <c r="C40" s="469">
        <v>60016</v>
      </c>
      <c r="D40" s="470" t="s">
        <v>309</v>
      </c>
      <c r="E40" s="471" t="s">
        <v>310</v>
      </c>
      <c r="F40" s="515">
        <v>10370</v>
      </c>
      <c r="G40" s="516"/>
      <c r="H40" s="517"/>
    </row>
    <row r="41" spans="1:11" x14ac:dyDescent="0.25">
      <c r="A41" s="527"/>
      <c r="B41" s="528"/>
      <c r="C41" s="528"/>
      <c r="D41" s="529"/>
      <c r="E41" s="530"/>
      <c r="F41" s="531"/>
      <c r="G41" s="531"/>
      <c r="H41" s="531"/>
    </row>
    <row r="42" spans="1:11" x14ac:dyDescent="0.25">
      <c r="A42" s="532"/>
      <c r="B42" s="513"/>
      <c r="C42" s="513"/>
      <c r="D42" s="514"/>
      <c r="E42" s="533"/>
      <c r="F42" s="534"/>
      <c r="G42" s="534"/>
      <c r="H42" s="534"/>
    </row>
    <row r="43" spans="1:11" x14ac:dyDescent="0.25">
      <c r="A43" s="521">
        <v>1</v>
      </c>
      <c r="B43" s="522">
        <v>2</v>
      </c>
      <c r="C43" s="522">
        <v>3</v>
      </c>
      <c r="D43" s="522">
        <v>4</v>
      </c>
      <c r="E43" s="523">
        <v>5</v>
      </c>
      <c r="F43" s="524">
        <v>6</v>
      </c>
      <c r="G43" s="525">
        <v>7</v>
      </c>
      <c r="H43" s="526">
        <v>8</v>
      </c>
    </row>
    <row r="44" spans="1:11" x14ac:dyDescent="0.25">
      <c r="A44" s="624" t="s">
        <v>311</v>
      </c>
      <c r="B44" s="636"/>
      <c r="C44" s="636"/>
      <c r="D44" s="636"/>
      <c r="E44" s="637"/>
      <c r="F44" s="475">
        <f>F45+F46+F47</f>
        <v>22355</v>
      </c>
      <c r="G44" s="476">
        <f>G45+G46+G47</f>
        <v>3500</v>
      </c>
      <c r="H44" s="477">
        <f t="shared" si="0"/>
        <v>15.6564526951465</v>
      </c>
    </row>
    <row r="45" spans="1:11" ht="22.5" x14ac:dyDescent="0.25">
      <c r="A45" s="478">
        <v>1</v>
      </c>
      <c r="B45" s="479">
        <v>600</v>
      </c>
      <c r="C45" s="479">
        <v>60016</v>
      </c>
      <c r="D45" s="480" t="s">
        <v>336</v>
      </c>
      <c r="E45" s="503" t="s">
        <v>337</v>
      </c>
      <c r="F45" s="472">
        <v>3500</v>
      </c>
      <c r="G45" s="473">
        <v>3500</v>
      </c>
      <c r="H45" s="474">
        <f>G45/F45*100</f>
        <v>100</v>
      </c>
      <c r="I45" s="178"/>
    </row>
    <row r="46" spans="1:11" x14ac:dyDescent="0.25">
      <c r="A46" s="481">
        <v>2</v>
      </c>
      <c r="B46" s="458">
        <v>900</v>
      </c>
      <c r="C46" s="458">
        <v>90015</v>
      </c>
      <c r="D46" s="482" t="s">
        <v>313</v>
      </c>
      <c r="E46" s="504" t="s">
        <v>338</v>
      </c>
      <c r="F46" s="463">
        <v>9396</v>
      </c>
      <c r="G46" s="461"/>
      <c r="H46" s="462"/>
    </row>
    <row r="47" spans="1:11" ht="22.5" x14ac:dyDescent="0.25">
      <c r="A47" s="481">
        <v>3</v>
      </c>
      <c r="B47" s="458">
        <v>900</v>
      </c>
      <c r="C47" s="458">
        <v>90015</v>
      </c>
      <c r="D47" s="482" t="s">
        <v>315</v>
      </c>
      <c r="E47" s="505" t="s">
        <v>339</v>
      </c>
      <c r="F47" s="463">
        <v>9459</v>
      </c>
      <c r="G47" s="461"/>
      <c r="H47" s="462"/>
    </row>
    <row r="48" spans="1:11" ht="15.75" x14ac:dyDescent="0.25">
      <c r="A48" s="638" t="s">
        <v>31</v>
      </c>
      <c r="B48" s="639"/>
      <c r="C48" s="639"/>
      <c r="D48" s="640"/>
      <c r="E48" s="483"/>
      <c r="F48" s="484">
        <f>F44+F12</f>
        <v>321686</v>
      </c>
      <c r="G48" s="485">
        <f>G44+G12</f>
        <v>86534.93</v>
      </c>
      <c r="H48" s="486">
        <f t="shared" si="0"/>
        <v>26.900433963554519</v>
      </c>
      <c r="K48" s="487"/>
    </row>
  </sheetData>
  <mergeCells count="13">
    <mergeCell ref="A12:E12"/>
    <mergeCell ref="A44:E44"/>
    <mergeCell ref="A48:D48"/>
    <mergeCell ref="G1:H1"/>
    <mergeCell ref="A3:H3"/>
    <mergeCell ref="A5:A10"/>
    <mergeCell ref="B5:B10"/>
    <mergeCell ref="C5:C10"/>
    <mergeCell ref="D5:D10"/>
    <mergeCell ref="E5:E10"/>
    <mergeCell ref="F5:F10"/>
    <mergeCell ref="G5:G10"/>
    <mergeCell ref="H5:H10"/>
  </mergeCells>
  <pageMargins left="0.70866141732283472" right="0.70866141732283472" top="0.55118110236220474" bottom="0.35433070866141736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K38" sqref="K38"/>
    </sheetView>
  </sheetViews>
  <sheetFormatPr defaultRowHeight="15" x14ac:dyDescent="0.25"/>
  <cols>
    <col min="1" max="1" width="4" customWidth="1"/>
    <col min="2" max="2" width="5.42578125" customWidth="1"/>
    <col min="3" max="3" width="7.28515625" customWidth="1"/>
    <col min="4" max="4" width="33.5703125" customWidth="1"/>
    <col min="5" max="5" width="12.7109375" customWidth="1"/>
    <col min="6" max="6" width="13" customWidth="1"/>
    <col min="7" max="7" width="12.7109375" customWidth="1"/>
    <col min="8" max="8" width="10.85546875" customWidth="1"/>
  </cols>
  <sheetData>
    <row r="1" spans="1:8" x14ac:dyDescent="0.25">
      <c r="G1" s="555" t="s">
        <v>319</v>
      </c>
      <c r="H1" s="555"/>
    </row>
    <row r="3" spans="1:8" ht="37.5" customHeight="1" x14ac:dyDescent="0.25">
      <c r="A3" s="660" t="s">
        <v>318</v>
      </c>
      <c r="B3" s="660"/>
      <c r="C3" s="660"/>
      <c r="D3" s="660"/>
      <c r="E3" s="660"/>
      <c r="F3" s="598"/>
      <c r="G3" s="598"/>
      <c r="H3" s="598"/>
    </row>
    <row r="4" spans="1:8" ht="16.5" customHeight="1" thickBot="1" x14ac:dyDescent="0.3">
      <c r="A4" s="2"/>
      <c r="B4" s="2"/>
      <c r="C4" s="2"/>
      <c r="D4" s="2"/>
      <c r="E4" s="2"/>
      <c r="F4" s="3"/>
      <c r="G4" s="3"/>
    </row>
    <row r="5" spans="1:8" ht="15" customHeight="1" x14ac:dyDescent="0.25">
      <c r="A5" s="658" t="s">
        <v>0</v>
      </c>
      <c r="B5" s="648" t="s">
        <v>1</v>
      </c>
      <c r="C5" s="648" t="s">
        <v>2</v>
      </c>
      <c r="D5" s="650" t="s">
        <v>3</v>
      </c>
      <c r="E5" s="650" t="s">
        <v>4</v>
      </c>
      <c r="F5" s="652" t="s">
        <v>58</v>
      </c>
      <c r="G5" s="652" t="s">
        <v>59</v>
      </c>
      <c r="H5" s="655" t="s">
        <v>60</v>
      </c>
    </row>
    <row r="6" spans="1:8" ht="15" customHeight="1" x14ac:dyDescent="0.25">
      <c r="A6" s="659"/>
      <c r="B6" s="649"/>
      <c r="C6" s="649"/>
      <c r="D6" s="651"/>
      <c r="E6" s="651"/>
      <c r="F6" s="653"/>
      <c r="G6" s="653"/>
      <c r="H6" s="656"/>
    </row>
    <row r="7" spans="1:8" ht="15" customHeight="1" x14ac:dyDescent="0.25">
      <c r="A7" s="659"/>
      <c r="B7" s="649"/>
      <c r="C7" s="649"/>
      <c r="D7" s="651"/>
      <c r="E7" s="651"/>
      <c r="F7" s="653"/>
      <c r="G7" s="653"/>
      <c r="H7" s="656"/>
    </row>
    <row r="8" spans="1:8" x14ac:dyDescent="0.25">
      <c r="A8" s="659"/>
      <c r="B8" s="649"/>
      <c r="C8" s="649"/>
      <c r="D8" s="651"/>
      <c r="E8" s="651"/>
      <c r="F8" s="653"/>
      <c r="G8" s="653"/>
      <c r="H8" s="656"/>
    </row>
    <row r="9" spans="1:8" ht="6" customHeight="1" x14ac:dyDescent="0.25">
      <c r="A9" s="659"/>
      <c r="B9" s="649"/>
      <c r="C9" s="649"/>
      <c r="D9" s="651"/>
      <c r="E9" s="651"/>
      <c r="F9" s="654"/>
      <c r="G9" s="654"/>
      <c r="H9" s="657"/>
    </row>
    <row r="10" spans="1:8" x14ac:dyDescent="0.25">
      <c r="A10" s="49">
        <v>1</v>
      </c>
      <c r="B10" s="50">
        <v>2</v>
      </c>
      <c r="C10" s="50">
        <v>3</v>
      </c>
      <c r="D10" s="50">
        <v>4</v>
      </c>
      <c r="E10" s="50">
        <v>5</v>
      </c>
      <c r="F10" s="51">
        <v>6</v>
      </c>
      <c r="G10" s="52">
        <v>7</v>
      </c>
      <c r="H10" s="53">
        <v>8</v>
      </c>
    </row>
    <row r="11" spans="1:8" ht="38.25" x14ac:dyDescent="0.25">
      <c r="A11" s="20">
        <v>1</v>
      </c>
      <c r="B11" s="21">
        <v>150</v>
      </c>
      <c r="C11" s="21">
        <v>15013</v>
      </c>
      <c r="D11" s="22" t="s">
        <v>5</v>
      </c>
      <c r="E11" s="23">
        <v>19300</v>
      </c>
      <c r="F11" s="65">
        <v>19300</v>
      </c>
      <c r="G11" s="66">
        <v>4298.8500000000004</v>
      </c>
      <c r="H11" s="75">
        <f t="shared" ref="H11:H30" si="0">G11/F11*100</f>
        <v>22.273834196891194</v>
      </c>
    </row>
    <row r="12" spans="1:8" ht="25.5" x14ac:dyDescent="0.25">
      <c r="A12" s="4">
        <v>2</v>
      </c>
      <c r="B12" s="24" t="s">
        <v>32</v>
      </c>
      <c r="C12" s="24" t="s">
        <v>33</v>
      </c>
      <c r="D12" s="25" t="s">
        <v>6</v>
      </c>
      <c r="E12" s="26">
        <v>671329</v>
      </c>
      <c r="F12" s="67">
        <v>454377</v>
      </c>
      <c r="G12" s="68">
        <v>421288.67</v>
      </c>
      <c r="H12" s="76">
        <f t="shared" si="0"/>
        <v>92.717868642118759</v>
      </c>
    </row>
    <row r="13" spans="1:8" ht="26.25" customHeight="1" x14ac:dyDescent="0.25">
      <c r="A13" s="5">
        <v>3</v>
      </c>
      <c r="B13" s="27" t="s">
        <v>34</v>
      </c>
      <c r="C13" s="27" t="s">
        <v>35</v>
      </c>
      <c r="D13" s="28" t="s">
        <v>7</v>
      </c>
      <c r="E13" s="29">
        <v>100000</v>
      </c>
      <c r="F13" s="67">
        <v>100000</v>
      </c>
      <c r="G13" s="68">
        <v>8118</v>
      </c>
      <c r="H13" s="76">
        <f t="shared" si="0"/>
        <v>8.1180000000000003</v>
      </c>
    </row>
    <row r="14" spans="1:8" ht="25.5" x14ac:dyDescent="0.25">
      <c r="A14" s="5">
        <v>4</v>
      </c>
      <c r="B14" s="27" t="s">
        <v>34</v>
      </c>
      <c r="C14" s="27" t="s">
        <v>35</v>
      </c>
      <c r="D14" s="28" t="s">
        <v>8</v>
      </c>
      <c r="E14" s="29">
        <v>200000</v>
      </c>
      <c r="F14" s="67">
        <v>200000</v>
      </c>
      <c r="G14" s="68">
        <v>11765.1</v>
      </c>
      <c r="H14" s="76">
        <f t="shared" si="0"/>
        <v>5.8825500000000002</v>
      </c>
    </row>
    <row r="15" spans="1:8" ht="25.5" x14ac:dyDescent="0.25">
      <c r="A15" s="5">
        <v>5</v>
      </c>
      <c r="B15" s="27" t="s">
        <v>34</v>
      </c>
      <c r="C15" s="27" t="s">
        <v>35</v>
      </c>
      <c r="D15" s="28" t="s">
        <v>9</v>
      </c>
      <c r="E15" s="29">
        <v>2311443</v>
      </c>
      <c r="F15" s="67">
        <v>1876684</v>
      </c>
      <c r="G15" s="68">
        <v>1523324.88</v>
      </c>
      <c r="H15" s="76">
        <f t="shared" si="0"/>
        <v>81.171091137346508</v>
      </c>
    </row>
    <row r="16" spans="1:8" ht="25.5" x14ac:dyDescent="0.25">
      <c r="A16" s="5">
        <v>6</v>
      </c>
      <c r="B16" s="27" t="s">
        <v>34</v>
      </c>
      <c r="C16" s="27" t="s">
        <v>35</v>
      </c>
      <c r="D16" s="28" t="s">
        <v>10</v>
      </c>
      <c r="E16" s="29">
        <v>3650</v>
      </c>
      <c r="F16" s="67">
        <v>3650</v>
      </c>
      <c r="G16" s="68">
        <v>3628.5</v>
      </c>
      <c r="H16" s="76">
        <f t="shared" si="0"/>
        <v>99.410958904109592</v>
      </c>
    </row>
    <row r="17" spans="1:8" ht="25.5" x14ac:dyDescent="0.25">
      <c r="A17" s="5">
        <v>7</v>
      </c>
      <c r="B17" s="27" t="s">
        <v>36</v>
      </c>
      <c r="C17" s="27" t="s">
        <v>37</v>
      </c>
      <c r="D17" s="28" t="s">
        <v>11</v>
      </c>
      <c r="E17" s="29">
        <v>263036</v>
      </c>
      <c r="F17" s="67">
        <v>38200</v>
      </c>
      <c r="G17" s="68">
        <v>38133.39</v>
      </c>
      <c r="H17" s="76">
        <f t="shared" si="0"/>
        <v>99.825628272251308</v>
      </c>
    </row>
    <row r="18" spans="1:8" ht="25.5" customHeight="1" x14ac:dyDescent="0.25">
      <c r="A18" s="5">
        <v>8</v>
      </c>
      <c r="B18" s="27" t="s">
        <v>38</v>
      </c>
      <c r="C18" s="27" t="s">
        <v>39</v>
      </c>
      <c r="D18" s="28" t="s">
        <v>12</v>
      </c>
      <c r="E18" s="29">
        <v>100000</v>
      </c>
      <c r="F18" s="67">
        <v>100000</v>
      </c>
      <c r="G18" s="68">
        <v>0</v>
      </c>
      <c r="H18" s="76">
        <f t="shared" si="0"/>
        <v>0</v>
      </c>
    </row>
    <row r="19" spans="1:8" ht="29.25" customHeight="1" x14ac:dyDescent="0.25">
      <c r="A19" s="5">
        <v>9</v>
      </c>
      <c r="B19" s="27" t="s">
        <v>40</v>
      </c>
      <c r="C19" s="27" t="s">
        <v>41</v>
      </c>
      <c r="D19" s="28" t="s">
        <v>13</v>
      </c>
      <c r="E19" s="29">
        <v>93400</v>
      </c>
      <c r="F19" s="67">
        <v>93400</v>
      </c>
      <c r="G19" s="68">
        <v>39888.9</v>
      </c>
      <c r="H19" s="76">
        <f t="shared" si="0"/>
        <v>42.707601713062097</v>
      </c>
    </row>
    <row r="20" spans="1:8" ht="25.5" x14ac:dyDescent="0.25">
      <c r="A20" s="5">
        <v>10</v>
      </c>
      <c r="B20" s="30" t="s">
        <v>42</v>
      </c>
      <c r="C20" s="30" t="s">
        <v>43</v>
      </c>
      <c r="D20" s="31" t="s">
        <v>14</v>
      </c>
      <c r="E20" s="32">
        <v>244700</v>
      </c>
      <c r="F20" s="67">
        <v>244700</v>
      </c>
      <c r="G20" s="68">
        <v>3759.95</v>
      </c>
      <c r="H20" s="76">
        <f t="shared" si="0"/>
        <v>1.5365549652635879</v>
      </c>
    </row>
    <row r="21" spans="1:8" ht="25.5" x14ac:dyDescent="0.25">
      <c r="A21" s="5">
        <v>11</v>
      </c>
      <c r="B21" s="27" t="s">
        <v>42</v>
      </c>
      <c r="C21" s="27" t="s">
        <v>43</v>
      </c>
      <c r="D21" s="28" t="s">
        <v>15</v>
      </c>
      <c r="E21" s="29">
        <v>135200</v>
      </c>
      <c r="F21" s="67">
        <v>135200</v>
      </c>
      <c r="G21" s="68">
        <v>3705.5</v>
      </c>
      <c r="H21" s="76">
        <f t="shared" si="0"/>
        <v>2.7407544378698225</v>
      </c>
    </row>
    <row r="22" spans="1:8" ht="25.5" customHeight="1" x14ac:dyDescent="0.25">
      <c r="A22" s="6">
        <v>12</v>
      </c>
      <c r="B22" s="33" t="s">
        <v>42</v>
      </c>
      <c r="C22" s="33" t="s">
        <v>43</v>
      </c>
      <c r="D22" s="34" t="s">
        <v>16</v>
      </c>
      <c r="E22" s="35">
        <v>18400</v>
      </c>
      <c r="F22" s="67">
        <v>18400</v>
      </c>
      <c r="G22" s="68">
        <v>0</v>
      </c>
      <c r="H22" s="76">
        <f t="shared" si="0"/>
        <v>0</v>
      </c>
    </row>
    <row r="23" spans="1:8" ht="25.5" x14ac:dyDescent="0.25">
      <c r="A23" s="12">
        <v>14</v>
      </c>
      <c r="B23" s="40">
        <v>851</v>
      </c>
      <c r="C23" s="40">
        <v>85154</v>
      </c>
      <c r="D23" s="41" t="s">
        <v>17</v>
      </c>
      <c r="E23" s="42">
        <v>3200</v>
      </c>
      <c r="F23" s="69">
        <v>3200</v>
      </c>
      <c r="G23" s="70">
        <v>0</v>
      </c>
      <c r="H23" s="77">
        <f t="shared" si="0"/>
        <v>0</v>
      </c>
    </row>
    <row r="24" spans="1:8" ht="24.75" customHeight="1" x14ac:dyDescent="0.25">
      <c r="A24" s="13">
        <v>16</v>
      </c>
      <c r="B24" s="43" t="s">
        <v>46</v>
      </c>
      <c r="C24" s="43" t="s">
        <v>47</v>
      </c>
      <c r="D24" s="44" t="s">
        <v>18</v>
      </c>
      <c r="E24" s="45">
        <v>5550</v>
      </c>
      <c r="F24" s="67">
        <v>5550</v>
      </c>
      <c r="G24" s="68">
        <v>5540</v>
      </c>
      <c r="H24" s="76">
        <f t="shared" si="0"/>
        <v>99.819819819819827</v>
      </c>
    </row>
    <row r="25" spans="1:8" ht="25.5" x14ac:dyDescent="0.25">
      <c r="A25" s="6">
        <v>17</v>
      </c>
      <c r="B25" s="33" t="s">
        <v>48</v>
      </c>
      <c r="C25" s="33" t="s">
        <v>49</v>
      </c>
      <c r="D25" s="34" t="s">
        <v>19</v>
      </c>
      <c r="E25" s="35">
        <v>870044</v>
      </c>
      <c r="F25" s="67">
        <v>432583</v>
      </c>
      <c r="G25" s="68">
        <v>413130.19</v>
      </c>
      <c r="H25" s="76">
        <f t="shared" si="0"/>
        <v>95.503103450667268</v>
      </c>
    </row>
    <row r="26" spans="1:8" ht="26.25" customHeight="1" x14ac:dyDescent="0.25">
      <c r="A26" s="4">
        <v>18</v>
      </c>
      <c r="B26" s="24" t="s">
        <v>48</v>
      </c>
      <c r="C26" s="24" t="s">
        <v>49</v>
      </c>
      <c r="D26" s="25" t="s">
        <v>20</v>
      </c>
      <c r="E26" s="26">
        <v>6000</v>
      </c>
      <c r="F26" s="67">
        <v>6000</v>
      </c>
      <c r="G26" s="68">
        <v>0</v>
      </c>
      <c r="H26" s="76">
        <f t="shared" si="0"/>
        <v>0</v>
      </c>
    </row>
    <row r="27" spans="1:8" ht="63" customHeight="1" x14ac:dyDescent="0.25">
      <c r="A27" s="5">
        <v>19</v>
      </c>
      <c r="B27" s="27" t="s">
        <v>50</v>
      </c>
      <c r="C27" s="27" t="s">
        <v>51</v>
      </c>
      <c r="D27" s="28" t="s">
        <v>21</v>
      </c>
      <c r="E27" s="29">
        <v>46000</v>
      </c>
      <c r="F27" s="67">
        <v>46000</v>
      </c>
      <c r="G27" s="68">
        <v>16336.32</v>
      </c>
      <c r="H27" s="76">
        <f t="shared" si="0"/>
        <v>35.513739130434779</v>
      </c>
    </row>
    <row r="28" spans="1:8" ht="39" customHeight="1" x14ac:dyDescent="0.25">
      <c r="A28" s="5">
        <v>20</v>
      </c>
      <c r="B28" s="27" t="s">
        <v>50</v>
      </c>
      <c r="C28" s="27" t="s">
        <v>52</v>
      </c>
      <c r="D28" s="28" t="s">
        <v>22</v>
      </c>
      <c r="E28" s="29">
        <v>40000</v>
      </c>
      <c r="F28" s="67">
        <v>40000</v>
      </c>
      <c r="G28" s="68">
        <v>9810</v>
      </c>
      <c r="H28" s="76">
        <f t="shared" si="0"/>
        <v>24.524999999999999</v>
      </c>
    </row>
    <row r="29" spans="1:8" ht="25.5" x14ac:dyDescent="0.25">
      <c r="A29" s="5">
        <v>21</v>
      </c>
      <c r="B29" s="27" t="s">
        <v>50</v>
      </c>
      <c r="C29" s="27" t="s">
        <v>53</v>
      </c>
      <c r="D29" s="28" t="s">
        <v>23</v>
      </c>
      <c r="E29" s="29">
        <v>100000</v>
      </c>
      <c r="F29" s="67">
        <v>100000</v>
      </c>
      <c r="G29" s="68">
        <v>12462.16</v>
      </c>
      <c r="H29" s="76">
        <f t="shared" si="0"/>
        <v>12.462160000000001</v>
      </c>
    </row>
    <row r="30" spans="1:8" ht="51.75" thickBot="1" x14ac:dyDescent="0.3">
      <c r="A30" s="7">
        <v>22</v>
      </c>
      <c r="B30" s="36" t="s">
        <v>50</v>
      </c>
      <c r="C30" s="36" t="s">
        <v>54</v>
      </c>
      <c r="D30" s="37" t="s">
        <v>24</v>
      </c>
      <c r="E30" s="38">
        <v>103770</v>
      </c>
      <c r="F30" s="71">
        <v>103770</v>
      </c>
      <c r="G30" s="72">
        <v>524.16</v>
      </c>
      <c r="H30" s="78">
        <f t="shared" si="0"/>
        <v>0.50511708586296611</v>
      </c>
    </row>
    <row r="31" spans="1:8" x14ac:dyDescent="0.25">
      <c r="A31" s="8"/>
      <c r="B31" s="54"/>
      <c r="C31" s="54"/>
      <c r="D31" s="55"/>
      <c r="E31" s="56"/>
      <c r="F31" s="57"/>
      <c r="G31" s="57"/>
      <c r="H31" s="79"/>
    </row>
    <row r="32" spans="1:8" ht="15.75" thickBot="1" x14ac:dyDescent="0.3">
      <c r="A32" s="9"/>
      <c r="B32" s="58"/>
      <c r="C32" s="58"/>
      <c r="D32" s="59"/>
      <c r="E32" s="60"/>
      <c r="F32" s="61"/>
      <c r="G32" s="61"/>
      <c r="H32" s="62"/>
    </row>
    <row r="33" spans="1:8" x14ac:dyDescent="0.25">
      <c r="A33" s="16">
        <v>1</v>
      </c>
      <c r="B33" s="10" t="s">
        <v>44</v>
      </c>
      <c r="C33" s="10" t="s">
        <v>45</v>
      </c>
      <c r="D33" s="17">
        <v>4</v>
      </c>
      <c r="E33" s="11">
        <v>5</v>
      </c>
      <c r="F33" s="63">
        <v>6</v>
      </c>
      <c r="G33" s="10">
        <v>7</v>
      </c>
      <c r="H33" s="64">
        <v>8</v>
      </c>
    </row>
    <row r="34" spans="1:8" ht="25.5" x14ac:dyDescent="0.25">
      <c r="A34" s="18">
        <v>23</v>
      </c>
      <c r="B34" s="27" t="s">
        <v>50</v>
      </c>
      <c r="C34" s="27" t="s">
        <v>54</v>
      </c>
      <c r="D34" s="48" t="s">
        <v>25</v>
      </c>
      <c r="E34" s="29">
        <v>200000</v>
      </c>
      <c r="F34" s="73">
        <v>200000</v>
      </c>
      <c r="G34" s="74">
        <v>2042.97</v>
      </c>
      <c r="H34" s="80">
        <f t="shared" ref="H34:H40" si="1">G34/F34*100</f>
        <v>1.021485</v>
      </c>
    </row>
    <row r="35" spans="1:8" ht="38.25" x14ac:dyDescent="0.25">
      <c r="A35" s="15">
        <v>24</v>
      </c>
      <c r="B35" s="24" t="s">
        <v>55</v>
      </c>
      <c r="C35" s="24" t="s">
        <v>56</v>
      </c>
      <c r="D35" s="46" t="s">
        <v>26</v>
      </c>
      <c r="E35" s="26">
        <v>568400</v>
      </c>
      <c r="F35" s="67">
        <v>568400</v>
      </c>
      <c r="G35" s="68">
        <v>10201</v>
      </c>
      <c r="H35" s="76">
        <f t="shared" si="1"/>
        <v>1.7946868402533429</v>
      </c>
    </row>
    <row r="36" spans="1:8" ht="38.25" x14ac:dyDescent="0.25">
      <c r="A36" s="39">
        <v>25</v>
      </c>
      <c r="B36" s="33" t="s">
        <v>55</v>
      </c>
      <c r="C36" s="33" t="s">
        <v>57</v>
      </c>
      <c r="D36" s="47" t="s">
        <v>27</v>
      </c>
      <c r="E36" s="35">
        <v>8650</v>
      </c>
      <c r="F36" s="67">
        <v>8650</v>
      </c>
      <c r="G36" s="68">
        <v>8650</v>
      </c>
      <c r="H36" s="76">
        <f t="shared" si="1"/>
        <v>100</v>
      </c>
    </row>
    <row r="37" spans="1:8" ht="38.25" x14ac:dyDescent="0.25">
      <c r="A37" s="15">
        <v>26</v>
      </c>
      <c r="B37" s="24" t="s">
        <v>55</v>
      </c>
      <c r="C37" s="24" t="s">
        <v>57</v>
      </c>
      <c r="D37" s="46" t="s">
        <v>28</v>
      </c>
      <c r="E37" s="26">
        <v>9880</v>
      </c>
      <c r="F37" s="67">
        <v>9880</v>
      </c>
      <c r="G37" s="68">
        <v>9880</v>
      </c>
      <c r="H37" s="76">
        <f t="shared" si="1"/>
        <v>100</v>
      </c>
    </row>
    <row r="38" spans="1:8" ht="25.5" x14ac:dyDescent="0.25">
      <c r="A38" s="18">
        <v>27</v>
      </c>
      <c r="B38" s="27" t="s">
        <v>55</v>
      </c>
      <c r="C38" s="27" t="s">
        <v>57</v>
      </c>
      <c r="D38" s="48" t="s">
        <v>29</v>
      </c>
      <c r="E38" s="29">
        <v>59040</v>
      </c>
      <c r="F38" s="67">
        <v>59040</v>
      </c>
      <c r="G38" s="68">
        <v>24600</v>
      </c>
      <c r="H38" s="76">
        <f t="shared" si="1"/>
        <v>41.666666666666671</v>
      </c>
    </row>
    <row r="39" spans="1:8" ht="38.25" x14ac:dyDescent="0.25">
      <c r="A39" s="15">
        <v>28</v>
      </c>
      <c r="B39" s="24" t="s">
        <v>55</v>
      </c>
      <c r="C39" s="24" t="s">
        <v>57</v>
      </c>
      <c r="D39" s="46" t="s">
        <v>30</v>
      </c>
      <c r="E39" s="26">
        <v>17470</v>
      </c>
      <c r="F39" s="67">
        <v>17470</v>
      </c>
      <c r="G39" s="68">
        <v>16318.41</v>
      </c>
      <c r="H39" s="76">
        <f t="shared" si="1"/>
        <v>93.408185460789923</v>
      </c>
    </row>
    <row r="40" spans="1:8" ht="15.75" thickBot="1" x14ac:dyDescent="0.3">
      <c r="A40" s="645" t="s">
        <v>31</v>
      </c>
      <c r="B40" s="646"/>
      <c r="C40" s="646"/>
      <c r="D40" s="647"/>
      <c r="E40" s="427">
        <v>6198462</v>
      </c>
      <c r="F40" s="428">
        <f>F39+F38+F37+F36+F35+F34+F30+F29+F28+F27+F26+F25+F24+F23+F22+F21+F20+F19+F18+F17+F16+F15+F14+F13+F12+F11</f>
        <v>4884454</v>
      </c>
      <c r="G40" s="429">
        <f>G39+G38+G37+G36+G35+G34+G30+G29+G28+G27+G26+G25+G24+G23+G22+G21+G20+G19+G18+G17+G16+G15+G14+G13+G12+G11</f>
        <v>2587406.9500000002</v>
      </c>
      <c r="H40" s="430">
        <f t="shared" si="1"/>
        <v>52.972286155218171</v>
      </c>
    </row>
    <row r="41" spans="1:8" x14ac:dyDescent="0.25">
      <c r="A41" s="14"/>
      <c r="B41" s="14"/>
      <c r="C41" s="14"/>
      <c r="D41" s="14"/>
      <c r="E41" s="14"/>
      <c r="F41" s="14"/>
      <c r="G41" s="14"/>
    </row>
    <row r="42" spans="1:8" x14ac:dyDescent="0.25">
      <c r="A42" s="14"/>
      <c r="B42" s="14"/>
      <c r="C42" s="14"/>
      <c r="D42" s="14"/>
      <c r="E42" s="14"/>
      <c r="F42" s="14"/>
      <c r="G42" s="14"/>
    </row>
    <row r="43" spans="1:8" x14ac:dyDescent="0.25">
      <c r="A43" s="14"/>
      <c r="B43" s="14"/>
      <c r="C43" s="14"/>
      <c r="D43" s="14"/>
      <c r="E43" s="14"/>
      <c r="F43" s="14"/>
      <c r="G43" s="14"/>
    </row>
    <row r="44" spans="1:8" x14ac:dyDescent="0.25">
      <c r="A44" s="14"/>
      <c r="B44" s="14"/>
      <c r="C44" s="14"/>
      <c r="D44" s="14"/>
      <c r="E44" s="14"/>
      <c r="F44" s="14"/>
      <c r="G44" s="14"/>
    </row>
    <row r="45" spans="1:8" x14ac:dyDescent="0.25">
      <c r="A45" s="3"/>
      <c r="B45" s="3"/>
      <c r="C45" s="3"/>
      <c r="D45" s="3"/>
      <c r="E45" s="3"/>
      <c r="F45" s="14"/>
      <c r="G45" s="14"/>
    </row>
    <row r="46" spans="1:8" x14ac:dyDescent="0.25">
      <c r="A46" s="19"/>
      <c r="B46" s="3"/>
      <c r="C46" s="3"/>
      <c r="D46" s="3"/>
      <c r="E46" s="3"/>
      <c r="F46" s="3"/>
      <c r="G46" s="3"/>
    </row>
    <row r="47" spans="1:8" x14ac:dyDescent="0.25">
      <c r="A47" s="1"/>
      <c r="B47" s="1"/>
      <c r="C47" s="1"/>
      <c r="D47" s="1"/>
      <c r="E47" s="1"/>
      <c r="F47" s="3"/>
      <c r="G47" s="3"/>
    </row>
  </sheetData>
  <mergeCells count="11">
    <mergeCell ref="G1:H1"/>
    <mergeCell ref="A40:D40"/>
    <mergeCell ref="B5:B9"/>
    <mergeCell ref="C5:C9"/>
    <mergeCell ref="D5:D9"/>
    <mergeCell ref="E5:E9"/>
    <mergeCell ref="F5:F9"/>
    <mergeCell ref="G5:G9"/>
    <mergeCell ref="H5:H9"/>
    <mergeCell ref="A5:A9"/>
    <mergeCell ref="A3:H3"/>
  </mergeCells>
  <pageMargins left="0.31496062992125984" right="0.19685039370078741" top="0.74803149606299213" bottom="0.74803149606299213" header="0.31496062992125984" footer="0.19685039370078741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zoomScaleNormal="100" workbookViewId="0">
      <selection activeCell="D29" sqref="D29:D32"/>
    </sheetView>
  </sheetViews>
  <sheetFormatPr defaultRowHeight="15" x14ac:dyDescent="0.25"/>
  <cols>
    <col min="1" max="1" width="6.140625" customWidth="1"/>
    <col min="2" max="2" width="53.7109375" customWidth="1"/>
    <col min="3" max="3" width="12.42578125" customWidth="1"/>
    <col min="4" max="4" width="17.140625" customWidth="1"/>
    <col min="5" max="5" width="14" customWidth="1"/>
    <col min="257" max="257" width="6.140625" customWidth="1"/>
    <col min="258" max="258" width="53.7109375" customWidth="1"/>
    <col min="259" max="259" width="12.42578125" customWidth="1"/>
    <col min="260" max="260" width="17.140625" customWidth="1"/>
    <col min="261" max="261" width="14" customWidth="1"/>
    <col min="513" max="513" width="6.140625" customWidth="1"/>
    <col min="514" max="514" width="53.7109375" customWidth="1"/>
    <col min="515" max="515" width="12.42578125" customWidth="1"/>
    <col min="516" max="516" width="17.140625" customWidth="1"/>
    <col min="517" max="517" width="14" customWidth="1"/>
    <col min="769" max="769" width="6.140625" customWidth="1"/>
    <col min="770" max="770" width="53.7109375" customWidth="1"/>
    <col min="771" max="771" width="12.42578125" customWidth="1"/>
    <col min="772" max="772" width="17.140625" customWidth="1"/>
    <col min="773" max="773" width="14" customWidth="1"/>
    <col min="1025" max="1025" width="6.140625" customWidth="1"/>
    <col min="1026" max="1026" width="53.7109375" customWidth="1"/>
    <col min="1027" max="1027" width="12.42578125" customWidth="1"/>
    <col min="1028" max="1028" width="17.140625" customWidth="1"/>
    <col min="1029" max="1029" width="14" customWidth="1"/>
    <col min="1281" max="1281" width="6.140625" customWidth="1"/>
    <col min="1282" max="1282" width="53.7109375" customWidth="1"/>
    <col min="1283" max="1283" width="12.42578125" customWidth="1"/>
    <col min="1284" max="1284" width="17.140625" customWidth="1"/>
    <col min="1285" max="1285" width="14" customWidth="1"/>
    <col min="1537" max="1537" width="6.140625" customWidth="1"/>
    <col min="1538" max="1538" width="53.7109375" customWidth="1"/>
    <col min="1539" max="1539" width="12.42578125" customWidth="1"/>
    <col min="1540" max="1540" width="17.140625" customWidth="1"/>
    <col min="1541" max="1541" width="14" customWidth="1"/>
    <col min="1793" max="1793" width="6.140625" customWidth="1"/>
    <col min="1794" max="1794" width="53.7109375" customWidth="1"/>
    <col min="1795" max="1795" width="12.42578125" customWidth="1"/>
    <col min="1796" max="1796" width="17.140625" customWidth="1"/>
    <col min="1797" max="1797" width="14" customWidth="1"/>
    <col min="2049" max="2049" width="6.140625" customWidth="1"/>
    <col min="2050" max="2050" width="53.7109375" customWidth="1"/>
    <col min="2051" max="2051" width="12.42578125" customWidth="1"/>
    <col min="2052" max="2052" width="17.140625" customWidth="1"/>
    <col min="2053" max="2053" width="14" customWidth="1"/>
    <col min="2305" max="2305" width="6.140625" customWidth="1"/>
    <col min="2306" max="2306" width="53.7109375" customWidth="1"/>
    <col min="2307" max="2307" width="12.42578125" customWidth="1"/>
    <col min="2308" max="2308" width="17.140625" customWidth="1"/>
    <col min="2309" max="2309" width="14" customWidth="1"/>
    <col min="2561" max="2561" width="6.140625" customWidth="1"/>
    <col min="2562" max="2562" width="53.7109375" customWidth="1"/>
    <col min="2563" max="2563" width="12.42578125" customWidth="1"/>
    <col min="2564" max="2564" width="17.140625" customWidth="1"/>
    <col min="2565" max="2565" width="14" customWidth="1"/>
    <col min="2817" max="2817" width="6.140625" customWidth="1"/>
    <col min="2818" max="2818" width="53.7109375" customWidth="1"/>
    <col min="2819" max="2819" width="12.42578125" customWidth="1"/>
    <col min="2820" max="2820" width="17.140625" customWidth="1"/>
    <col min="2821" max="2821" width="14" customWidth="1"/>
    <col min="3073" max="3073" width="6.140625" customWidth="1"/>
    <col min="3074" max="3074" width="53.7109375" customWidth="1"/>
    <col min="3075" max="3075" width="12.42578125" customWidth="1"/>
    <col min="3076" max="3076" width="17.140625" customWidth="1"/>
    <col min="3077" max="3077" width="14" customWidth="1"/>
    <col min="3329" max="3329" width="6.140625" customWidth="1"/>
    <col min="3330" max="3330" width="53.7109375" customWidth="1"/>
    <col min="3331" max="3331" width="12.42578125" customWidth="1"/>
    <col min="3332" max="3332" width="17.140625" customWidth="1"/>
    <col min="3333" max="3333" width="14" customWidth="1"/>
    <col min="3585" max="3585" width="6.140625" customWidth="1"/>
    <col min="3586" max="3586" width="53.7109375" customWidth="1"/>
    <col min="3587" max="3587" width="12.42578125" customWidth="1"/>
    <col min="3588" max="3588" width="17.140625" customWidth="1"/>
    <col min="3589" max="3589" width="14" customWidth="1"/>
    <col min="3841" max="3841" width="6.140625" customWidth="1"/>
    <col min="3842" max="3842" width="53.7109375" customWidth="1"/>
    <col min="3843" max="3843" width="12.42578125" customWidth="1"/>
    <col min="3844" max="3844" width="17.140625" customWidth="1"/>
    <col min="3845" max="3845" width="14" customWidth="1"/>
    <col min="4097" max="4097" width="6.140625" customWidth="1"/>
    <col min="4098" max="4098" width="53.7109375" customWidth="1"/>
    <col min="4099" max="4099" width="12.42578125" customWidth="1"/>
    <col min="4100" max="4100" width="17.140625" customWidth="1"/>
    <col min="4101" max="4101" width="14" customWidth="1"/>
    <col min="4353" max="4353" width="6.140625" customWidth="1"/>
    <col min="4354" max="4354" width="53.7109375" customWidth="1"/>
    <col min="4355" max="4355" width="12.42578125" customWidth="1"/>
    <col min="4356" max="4356" width="17.140625" customWidth="1"/>
    <col min="4357" max="4357" width="14" customWidth="1"/>
    <col min="4609" max="4609" width="6.140625" customWidth="1"/>
    <col min="4610" max="4610" width="53.7109375" customWidth="1"/>
    <col min="4611" max="4611" width="12.42578125" customWidth="1"/>
    <col min="4612" max="4612" width="17.140625" customWidth="1"/>
    <col min="4613" max="4613" width="14" customWidth="1"/>
    <col min="4865" max="4865" width="6.140625" customWidth="1"/>
    <col min="4866" max="4866" width="53.7109375" customWidth="1"/>
    <col min="4867" max="4867" width="12.42578125" customWidth="1"/>
    <col min="4868" max="4868" width="17.140625" customWidth="1"/>
    <col min="4869" max="4869" width="14" customWidth="1"/>
    <col min="5121" max="5121" width="6.140625" customWidth="1"/>
    <col min="5122" max="5122" width="53.7109375" customWidth="1"/>
    <col min="5123" max="5123" width="12.42578125" customWidth="1"/>
    <col min="5124" max="5124" width="17.140625" customWidth="1"/>
    <col min="5125" max="5125" width="14" customWidth="1"/>
    <col min="5377" max="5377" width="6.140625" customWidth="1"/>
    <col min="5378" max="5378" width="53.7109375" customWidth="1"/>
    <col min="5379" max="5379" width="12.42578125" customWidth="1"/>
    <col min="5380" max="5380" width="17.140625" customWidth="1"/>
    <col min="5381" max="5381" width="14" customWidth="1"/>
    <col min="5633" max="5633" width="6.140625" customWidth="1"/>
    <col min="5634" max="5634" width="53.7109375" customWidth="1"/>
    <col min="5635" max="5635" width="12.42578125" customWidth="1"/>
    <col min="5636" max="5636" width="17.140625" customWidth="1"/>
    <col min="5637" max="5637" width="14" customWidth="1"/>
    <col min="5889" max="5889" width="6.140625" customWidth="1"/>
    <col min="5890" max="5890" width="53.7109375" customWidth="1"/>
    <col min="5891" max="5891" width="12.42578125" customWidth="1"/>
    <col min="5892" max="5892" width="17.140625" customWidth="1"/>
    <col min="5893" max="5893" width="14" customWidth="1"/>
    <col min="6145" max="6145" width="6.140625" customWidth="1"/>
    <col min="6146" max="6146" width="53.7109375" customWidth="1"/>
    <col min="6147" max="6147" width="12.42578125" customWidth="1"/>
    <col min="6148" max="6148" width="17.140625" customWidth="1"/>
    <col min="6149" max="6149" width="14" customWidth="1"/>
    <col min="6401" max="6401" width="6.140625" customWidth="1"/>
    <col min="6402" max="6402" width="53.7109375" customWidth="1"/>
    <col min="6403" max="6403" width="12.42578125" customWidth="1"/>
    <col min="6404" max="6404" width="17.140625" customWidth="1"/>
    <col min="6405" max="6405" width="14" customWidth="1"/>
    <col min="6657" max="6657" width="6.140625" customWidth="1"/>
    <col min="6658" max="6658" width="53.7109375" customWidth="1"/>
    <col min="6659" max="6659" width="12.42578125" customWidth="1"/>
    <col min="6660" max="6660" width="17.140625" customWidth="1"/>
    <col min="6661" max="6661" width="14" customWidth="1"/>
    <col min="6913" max="6913" width="6.140625" customWidth="1"/>
    <col min="6914" max="6914" width="53.7109375" customWidth="1"/>
    <col min="6915" max="6915" width="12.42578125" customWidth="1"/>
    <col min="6916" max="6916" width="17.140625" customWidth="1"/>
    <col min="6917" max="6917" width="14" customWidth="1"/>
    <col min="7169" max="7169" width="6.140625" customWidth="1"/>
    <col min="7170" max="7170" width="53.7109375" customWidth="1"/>
    <col min="7171" max="7171" width="12.42578125" customWidth="1"/>
    <col min="7172" max="7172" width="17.140625" customWidth="1"/>
    <col min="7173" max="7173" width="14" customWidth="1"/>
    <col min="7425" max="7425" width="6.140625" customWidth="1"/>
    <col min="7426" max="7426" width="53.7109375" customWidth="1"/>
    <col min="7427" max="7427" width="12.42578125" customWidth="1"/>
    <col min="7428" max="7428" width="17.140625" customWidth="1"/>
    <col min="7429" max="7429" width="14" customWidth="1"/>
    <col min="7681" max="7681" width="6.140625" customWidth="1"/>
    <col min="7682" max="7682" width="53.7109375" customWidth="1"/>
    <col min="7683" max="7683" width="12.42578125" customWidth="1"/>
    <col min="7684" max="7684" width="17.140625" customWidth="1"/>
    <col min="7685" max="7685" width="14" customWidth="1"/>
    <col min="7937" max="7937" width="6.140625" customWidth="1"/>
    <col min="7938" max="7938" width="53.7109375" customWidth="1"/>
    <col min="7939" max="7939" width="12.42578125" customWidth="1"/>
    <col min="7940" max="7940" width="17.140625" customWidth="1"/>
    <col min="7941" max="7941" width="14" customWidth="1"/>
    <col min="8193" max="8193" width="6.140625" customWidth="1"/>
    <col min="8194" max="8194" width="53.7109375" customWidth="1"/>
    <col min="8195" max="8195" width="12.42578125" customWidth="1"/>
    <col min="8196" max="8196" width="17.140625" customWidth="1"/>
    <col min="8197" max="8197" width="14" customWidth="1"/>
    <col min="8449" max="8449" width="6.140625" customWidth="1"/>
    <col min="8450" max="8450" width="53.7109375" customWidth="1"/>
    <col min="8451" max="8451" width="12.42578125" customWidth="1"/>
    <col min="8452" max="8452" width="17.140625" customWidth="1"/>
    <col min="8453" max="8453" width="14" customWidth="1"/>
    <col min="8705" max="8705" width="6.140625" customWidth="1"/>
    <col min="8706" max="8706" width="53.7109375" customWidth="1"/>
    <col min="8707" max="8707" width="12.42578125" customWidth="1"/>
    <col min="8708" max="8708" width="17.140625" customWidth="1"/>
    <col min="8709" max="8709" width="14" customWidth="1"/>
    <col min="8961" max="8961" width="6.140625" customWidth="1"/>
    <col min="8962" max="8962" width="53.7109375" customWidth="1"/>
    <col min="8963" max="8963" width="12.42578125" customWidth="1"/>
    <col min="8964" max="8964" width="17.140625" customWidth="1"/>
    <col min="8965" max="8965" width="14" customWidth="1"/>
    <col min="9217" max="9217" width="6.140625" customWidth="1"/>
    <col min="9218" max="9218" width="53.7109375" customWidth="1"/>
    <col min="9219" max="9219" width="12.42578125" customWidth="1"/>
    <col min="9220" max="9220" width="17.140625" customWidth="1"/>
    <col min="9221" max="9221" width="14" customWidth="1"/>
    <col min="9473" max="9473" width="6.140625" customWidth="1"/>
    <col min="9474" max="9474" width="53.7109375" customWidth="1"/>
    <col min="9475" max="9475" width="12.42578125" customWidth="1"/>
    <col min="9476" max="9476" width="17.140625" customWidth="1"/>
    <col min="9477" max="9477" width="14" customWidth="1"/>
    <col min="9729" max="9729" width="6.140625" customWidth="1"/>
    <col min="9730" max="9730" width="53.7109375" customWidth="1"/>
    <col min="9731" max="9731" width="12.42578125" customWidth="1"/>
    <col min="9732" max="9732" width="17.140625" customWidth="1"/>
    <col min="9733" max="9733" width="14" customWidth="1"/>
    <col min="9985" max="9985" width="6.140625" customWidth="1"/>
    <col min="9986" max="9986" width="53.7109375" customWidth="1"/>
    <col min="9987" max="9987" width="12.42578125" customWidth="1"/>
    <col min="9988" max="9988" width="17.140625" customWidth="1"/>
    <col min="9989" max="9989" width="14" customWidth="1"/>
    <col min="10241" max="10241" width="6.140625" customWidth="1"/>
    <col min="10242" max="10242" width="53.7109375" customWidth="1"/>
    <col min="10243" max="10243" width="12.42578125" customWidth="1"/>
    <col min="10244" max="10244" width="17.140625" customWidth="1"/>
    <col min="10245" max="10245" width="14" customWidth="1"/>
    <col min="10497" max="10497" width="6.140625" customWidth="1"/>
    <col min="10498" max="10498" width="53.7109375" customWidth="1"/>
    <col min="10499" max="10499" width="12.42578125" customWidth="1"/>
    <col min="10500" max="10500" width="17.140625" customWidth="1"/>
    <col min="10501" max="10501" width="14" customWidth="1"/>
    <col min="10753" max="10753" width="6.140625" customWidth="1"/>
    <col min="10754" max="10754" width="53.7109375" customWidth="1"/>
    <col min="10755" max="10755" width="12.42578125" customWidth="1"/>
    <col min="10756" max="10756" width="17.140625" customWidth="1"/>
    <col min="10757" max="10757" width="14" customWidth="1"/>
    <col min="11009" max="11009" width="6.140625" customWidth="1"/>
    <col min="11010" max="11010" width="53.7109375" customWidth="1"/>
    <col min="11011" max="11011" width="12.42578125" customWidth="1"/>
    <col min="11012" max="11012" width="17.140625" customWidth="1"/>
    <col min="11013" max="11013" width="14" customWidth="1"/>
    <col min="11265" max="11265" width="6.140625" customWidth="1"/>
    <col min="11266" max="11266" width="53.7109375" customWidth="1"/>
    <col min="11267" max="11267" width="12.42578125" customWidth="1"/>
    <col min="11268" max="11268" width="17.140625" customWidth="1"/>
    <col min="11269" max="11269" width="14" customWidth="1"/>
    <col min="11521" max="11521" width="6.140625" customWidth="1"/>
    <col min="11522" max="11522" width="53.7109375" customWidth="1"/>
    <col min="11523" max="11523" width="12.42578125" customWidth="1"/>
    <col min="11524" max="11524" width="17.140625" customWidth="1"/>
    <col min="11525" max="11525" width="14" customWidth="1"/>
    <col min="11777" max="11777" width="6.140625" customWidth="1"/>
    <col min="11778" max="11778" width="53.7109375" customWidth="1"/>
    <col min="11779" max="11779" width="12.42578125" customWidth="1"/>
    <col min="11780" max="11780" width="17.140625" customWidth="1"/>
    <col min="11781" max="11781" width="14" customWidth="1"/>
    <col min="12033" max="12033" width="6.140625" customWidth="1"/>
    <col min="12034" max="12034" width="53.7109375" customWidth="1"/>
    <col min="12035" max="12035" width="12.42578125" customWidth="1"/>
    <col min="12036" max="12036" width="17.140625" customWidth="1"/>
    <col min="12037" max="12037" width="14" customWidth="1"/>
    <col min="12289" max="12289" width="6.140625" customWidth="1"/>
    <col min="12290" max="12290" width="53.7109375" customWidth="1"/>
    <col min="12291" max="12291" width="12.42578125" customWidth="1"/>
    <col min="12292" max="12292" width="17.140625" customWidth="1"/>
    <col min="12293" max="12293" width="14" customWidth="1"/>
    <col min="12545" max="12545" width="6.140625" customWidth="1"/>
    <col min="12546" max="12546" width="53.7109375" customWidth="1"/>
    <col min="12547" max="12547" width="12.42578125" customWidth="1"/>
    <col min="12548" max="12548" width="17.140625" customWidth="1"/>
    <col min="12549" max="12549" width="14" customWidth="1"/>
    <col min="12801" max="12801" width="6.140625" customWidth="1"/>
    <col min="12802" max="12802" width="53.7109375" customWidth="1"/>
    <col min="12803" max="12803" width="12.42578125" customWidth="1"/>
    <col min="12804" max="12804" width="17.140625" customWidth="1"/>
    <col min="12805" max="12805" width="14" customWidth="1"/>
    <col min="13057" max="13057" width="6.140625" customWidth="1"/>
    <col min="13058" max="13058" width="53.7109375" customWidth="1"/>
    <col min="13059" max="13059" width="12.42578125" customWidth="1"/>
    <col min="13060" max="13060" width="17.140625" customWidth="1"/>
    <col min="13061" max="13061" width="14" customWidth="1"/>
    <col min="13313" max="13313" width="6.140625" customWidth="1"/>
    <col min="13314" max="13314" width="53.7109375" customWidth="1"/>
    <col min="13315" max="13315" width="12.42578125" customWidth="1"/>
    <col min="13316" max="13316" width="17.140625" customWidth="1"/>
    <col min="13317" max="13317" width="14" customWidth="1"/>
    <col min="13569" max="13569" width="6.140625" customWidth="1"/>
    <col min="13570" max="13570" width="53.7109375" customWidth="1"/>
    <col min="13571" max="13571" width="12.42578125" customWidth="1"/>
    <col min="13572" max="13572" width="17.140625" customWidth="1"/>
    <col min="13573" max="13573" width="14" customWidth="1"/>
    <col min="13825" max="13825" width="6.140625" customWidth="1"/>
    <col min="13826" max="13826" width="53.7109375" customWidth="1"/>
    <col min="13827" max="13827" width="12.42578125" customWidth="1"/>
    <col min="13828" max="13828" width="17.140625" customWidth="1"/>
    <col min="13829" max="13829" width="14" customWidth="1"/>
    <col min="14081" max="14081" width="6.140625" customWidth="1"/>
    <col min="14082" max="14082" width="53.7109375" customWidth="1"/>
    <col min="14083" max="14083" width="12.42578125" customWidth="1"/>
    <col min="14084" max="14084" width="17.140625" customWidth="1"/>
    <col min="14085" max="14085" width="14" customWidth="1"/>
    <col min="14337" max="14337" width="6.140625" customWidth="1"/>
    <col min="14338" max="14338" width="53.7109375" customWidth="1"/>
    <col min="14339" max="14339" width="12.42578125" customWidth="1"/>
    <col min="14340" max="14340" width="17.140625" customWidth="1"/>
    <col min="14341" max="14341" width="14" customWidth="1"/>
    <col min="14593" max="14593" width="6.140625" customWidth="1"/>
    <col min="14594" max="14594" width="53.7109375" customWidth="1"/>
    <col min="14595" max="14595" width="12.42578125" customWidth="1"/>
    <col min="14596" max="14596" width="17.140625" customWidth="1"/>
    <col min="14597" max="14597" width="14" customWidth="1"/>
    <col min="14849" max="14849" width="6.140625" customWidth="1"/>
    <col min="14850" max="14850" width="53.7109375" customWidth="1"/>
    <col min="14851" max="14851" width="12.42578125" customWidth="1"/>
    <col min="14852" max="14852" width="17.140625" customWidth="1"/>
    <col min="14853" max="14853" width="14" customWidth="1"/>
    <col min="15105" max="15105" width="6.140625" customWidth="1"/>
    <col min="15106" max="15106" width="53.7109375" customWidth="1"/>
    <col min="15107" max="15107" width="12.42578125" customWidth="1"/>
    <col min="15108" max="15108" width="17.140625" customWidth="1"/>
    <col min="15109" max="15109" width="14" customWidth="1"/>
    <col min="15361" max="15361" width="6.140625" customWidth="1"/>
    <col min="15362" max="15362" width="53.7109375" customWidth="1"/>
    <col min="15363" max="15363" width="12.42578125" customWidth="1"/>
    <col min="15364" max="15364" width="17.140625" customWidth="1"/>
    <col min="15365" max="15365" width="14" customWidth="1"/>
    <col min="15617" max="15617" width="6.140625" customWidth="1"/>
    <col min="15618" max="15618" width="53.7109375" customWidth="1"/>
    <col min="15619" max="15619" width="12.42578125" customWidth="1"/>
    <col min="15620" max="15620" width="17.140625" customWidth="1"/>
    <col min="15621" max="15621" width="14" customWidth="1"/>
    <col min="15873" max="15873" width="6.140625" customWidth="1"/>
    <col min="15874" max="15874" width="53.7109375" customWidth="1"/>
    <col min="15875" max="15875" width="12.42578125" customWidth="1"/>
    <col min="15876" max="15876" width="17.140625" customWidth="1"/>
    <col min="15877" max="15877" width="14" customWidth="1"/>
    <col min="16129" max="16129" width="6.140625" customWidth="1"/>
    <col min="16130" max="16130" width="53.7109375" customWidth="1"/>
    <col min="16131" max="16131" width="12.42578125" customWidth="1"/>
    <col min="16132" max="16132" width="17.140625" customWidth="1"/>
    <col min="16133" max="16133" width="14" customWidth="1"/>
  </cols>
  <sheetData>
    <row r="1" spans="1:8" x14ac:dyDescent="0.25">
      <c r="F1" s="573" t="s">
        <v>329</v>
      </c>
      <c r="G1" s="573"/>
      <c r="H1" s="573"/>
    </row>
    <row r="3" spans="1:8" ht="33.75" customHeight="1" x14ac:dyDescent="0.3">
      <c r="A3" s="574" t="s">
        <v>331</v>
      </c>
      <c r="B3" s="574"/>
      <c r="C3" s="574"/>
      <c r="D3" s="574"/>
      <c r="E3" s="663"/>
    </row>
    <row r="4" spans="1:8" ht="15.75" customHeight="1" x14ac:dyDescent="0.3">
      <c r="A4" s="447"/>
      <c r="B4" s="447"/>
      <c r="C4" s="447"/>
      <c r="D4" s="447"/>
      <c r="E4" s="488"/>
    </row>
    <row r="5" spans="1:8" ht="18" x14ac:dyDescent="0.25">
      <c r="A5" s="448"/>
      <c r="B5" s="489" t="s">
        <v>61</v>
      </c>
      <c r="C5" s="448"/>
      <c r="D5" s="448"/>
    </row>
    <row r="6" spans="1:8" x14ac:dyDescent="0.25">
      <c r="A6" s="626" t="s">
        <v>0</v>
      </c>
      <c r="B6" s="623" t="s">
        <v>320</v>
      </c>
      <c r="C6" s="623" t="s">
        <v>330</v>
      </c>
      <c r="D6" s="623" t="s">
        <v>376</v>
      </c>
      <c r="E6" s="642" t="s">
        <v>321</v>
      </c>
    </row>
    <row r="7" spans="1:8" x14ac:dyDescent="0.25">
      <c r="A7" s="627"/>
      <c r="B7" s="628"/>
      <c r="C7" s="664"/>
      <c r="D7" s="666"/>
      <c r="E7" s="643"/>
    </row>
    <row r="8" spans="1:8" x14ac:dyDescent="0.25">
      <c r="A8" s="627"/>
      <c r="B8" s="628"/>
      <c r="C8" s="664"/>
      <c r="D8" s="666"/>
      <c r="E8" s="643"/>
    </row>
    <row r="9" spans="1:8" x14ac:dyDescent="0.25">
      <c r="A9" s="579"/>
      <c r="B9" s="629"/>
      <c r="C9" s="665"/>
      <c r="D9" s="667"/>
      <c r="E9" s="644"/>
    </row>
    <row r="10" spans="1:8" x14ac:dyDescent="0.25">
      <c r="A10" s="277">
        <v>1</v>
      </c>
      <c r="B10" s="277">
        <v>2</v>
      </c>
      <c r="C10" s="277">
        <v>3</v>
      </c>
      <c r="D10" s="277">
        <v>4</v>
      </c>
      <c r="E10" s="307">
        <v>5</v>
      </c>
    </row>
    <row r="11" spans="1:8" ht="28.5" x14ac:dyDescent="0.25">
      <c r="A11" s="492">
        <v>1</v>
      </c>
      <c r="B11" s="493" t="s">
        <v>322</v>
      </c>
      <c r="C11" s="494">
        <v>200</v>
      </c>
      <c r="D11" s="494">
        <v>0.01</v>
      </c>
      <c r="E11" s="502">
        <f t="shared" ref="E11:E18" si="0">D11/C11*100</f>
        <v>5.0000000000000001E-3</v>
      </c>
    </row>
    <row r="12" spans="1:8" ht="28.5" x14ac:dyDescent="0.25">
      <c r="A12" s="492" t="s">
        <v>44</v>
      </c>
      <c r="B12" s="493" t="s">
        <v>323</v>
      </c>
      <c r="C12" s="494">
        <v>500</v>
      </c>
      <c r="D12" s="494">
        <v>0.08</v>
      </c>
      <c r="E12" s="498">
        <f t="shared" si="0"/>
        <v>1.6E-2</v>
      </c>
    </row>
    <row r="13" spans="1:8" ht="28.5" x14ac:dyDescent="0.25">
      <c r="A13" s="492" t="s">
        <v>45</v>
      </c>
      <c r="B13" s="493" t="s">
        <v>324</v>
      </c>
      <c r="C13" s="494">
        <v>2692</v>
      </c>
      <c r="D13" s="494">
        <v>2500.73</v>
      </c>
      <c r="E13" s="498">
        <f t="shared" si="0"/>
        <v>92.894873699851416</v>
      </c>
    </row>
    <row r="14" spans="1:8" ht="28.5" x14ac:dyDescent="0.25">
      <c r="A14" s="492" t="s">
        <v>325</v>
      </c>
      <c r="B14" s="493" t="s">
        <v>326</v>
      </c>
      <c r="C14" s="494">
        <v>220</v>
      </c>
      <c r="D14" s="494">
        <v>120.86</v>
      </c>
      <c r="E14" s="498">
        <f t="shared" si="0"/>
        <v>54.936363636363637</v>
      </c>
    </row>
    <row r="15" spans="1:8" ht="28.5" x14ac:dyDescent="0.25">
      <c r="A15" s="492"/>
      <c r="B15" s="493" t="s">
        <v>332</v>
      </c>
      <c r="C15" s="494">
        <v>15000</v>
      </c>
      <c r="D15" s="494">
        <v>15049.6</v>
      </c>
      <c r="E15" s="498">
        <f t="shared" si="0"/>
        <v>100.33066666666667</v>
      </c>
      <c r="F15" s="178"/>
    </row>
    <row r="16" spans="1:8" ht="28.5" x14ac:dyDescent="0.25">
      <c r="A16" s="495">
        <v>5</v>
      </c>
      <c r="B16" s="496" t="s">
        <v>327</v>
      </c>
      <c r="C16" s="497">
        <v>4300</v>
      </c>
      <c r="D16" s="497">
        <v>1400.51</v>
      </c>
      <c r="E16" s="498">
        <f t="shared" si="0"/>
        <v>32.57</v>
      </c>
    </row>
    <row r="17" spans="1:5" ht="28.5" x14ac:dyDescent="0.25">
      <c r="A17" s="499">
        <v>6</v>
      </c>
      <c r="B17" s="500" t="s">
        <v>328</v>
      </c>
      <c r="C17" s="501">
        <v>500</v>
      </c>
      <c r="D17" s="501">
        <v>0.02</v>
      </c>
      <c r="E17" s="502">
        <f t="shared" si="0"/>
        <v>4.0000000000000001E-3</v>
      </c>
    </row>
    <row r="18" spans="1:5" x14ac:dyDescent="0.25">
      <c r="A18" s="661" t="s">
        <v>31</v>
      </c>
      <c r="B18" s="662"/>
      <c r="C18" s="490">
        <f>C17+C16+C15+C14+C13+C11+C12</f>
        <v>23412</v>
      </c>
      <c r="D18" s="490">
        <f>D17+D16+D15+D14+D13+D12+D11</f>
        <v>19071.810000000001</v>
      </c>
      <c r="E18" s="491">
        <f t="shared" si="0"/>
        <v>81.46168631471042</v>
      </c>
    </row>
    <row r="19" spans="1:5" x14ac:dyDescent="0.25">
      <c r="C19" s="178"/>
      <c r="D19" s="178"/>
    </row>
    <row r="20" spans="1:5" x14ac:dyDescent="0.25">
      <c r="C20" s="178"/>
      <c r="D20" s="178"/>
    </row>
    <row r="21" spans="1:5" x14ac:dyDescent="0.25">
      <c r="C21" s="178"/>
      <c r="D21" s="178"/>
    </row>
    <row r="22" spans="1:5" x14ac:dyDescent="0.25">
      <c r="C22" s="178"/>
      <c r="D22" s="178"/>
    </row>
    <row r="23" spans="1:5" x14ac:dyDescent="0.25">
      <c r="C23" s="178"/>
      <c r="D23" s="178"/>
    </row>
    <row r="24" spans="1:5" x14ac:dyDescent="0.25">
      <c r="C24" s="178"/>
      <c r="D24" s="178"/>
    </row>
    <row r="25" spans="1:5" x14ac:dyDescent="0.25">
      <c r="C25" s="178"/>
      <c r="D25" s="178"/>
    </row>
    <row r="26" spans="1:5" x14ac:dyDescent="0.25">
      <c r="A26" s="358"/>
      <c r="C26" s="178"/>
      <c r="D26" s="178"/>
    </row>
    <row r="28" spans="1:5" ht="18" x14ac:dyDescent="0.25">
      <c r="A28" s="448"/>
      <c r="B28" s="489" t="s">
        <v>234</v>
      </c>
      <c r="C28" s="448"/>
      <c r="D28" s="448"/>
    </row>
    <row r="29" spans="1:5" x14ac:dyDescent="0.25">
      <c r="A29" s="626" t="s">
        <v>0</v>
      </c>
      <c r="B29" s="623" t="s">
        <v>320</v>
      </c>
      <c r="C29" s="623" t="s">
        <v>333</v>
      </c>
      <c r="D29" s="623" t="s">
        <v>377</v>
      </c>
      <c r="E29" s="642" t="s">
        <v>321</v>
      </c>
    </row>
    <row r="30" spans="1:5" x14ac:dyDescent="0.25">
      <c r="A30" s="627"/>
      <c r="B30" s="628"/>
      <c r="C30" s="664"/>
      <c r="D30" s="666"/>
      <c r="E30" s="643"/>
    </row>
    <row r="31" spans="1:5" x14ac:dyDescent="0.25">
      <c r="A31" s="627"/>
      <c r="B31" s="628"/>
      <c r="C31" s="664"/>
      <c r="D31" s="666"/>
      <c r="E31" s="643"/>
    </row>
    <row r="32" spans="1:5" x14ac:dyDescent="0.25">
      <c r="A32" s="579"/>
      <c r="B32" s="629"/>
      <c r="C32" s="665"/>
      <c r="D32" s="667"/>
      <c r="E32" s="644"/>
    </row>
    <row r="33" spans="1:6" x14ac:dyDescent="0.25">
      <c r="A33" s="277">
        <v>1</v>
      </c>
      <c r="B33" s="277">
        <v>2</v>
      </c>
      <c r="C33" s="277">
        <v>3</v>
      </c>
      <c r="D33" s="277">
        <v>4</v>
      </c>
      <c r="E33" s="307">
        <v>5</v>
      </c>
    </row>
    <row r="34" spans="1:6" ht="28.5" x14ac:dyDescent="0.25">
      <c r="A34" s="492">
        <v>1</v>
      </c>
      <c r="B34" s="493" t="s">
        <v>322</v>
      </c>
      <c r="C34" s="494">
        <v>200</v>
      </c>
      <c r="D34" s="494">
        <v>40.869999999999997</v>
      </c>
      <c r="E34" s="502">
        <f t="shared" ref="E34:E41" si="1">D34/C34*100</f>
        <v>20.434999999999999</v>
      </c>
    </row>
    <row r="35" spans="1:6" ht="28.5" x14ac:dyDescent="0.25">
      <c r="A35" s="492" t="s">
        <v>44</v>
      </c>
      <c r="B35" s="493" t="s">
        <v>323</v>
      </c>
      <c r="C35" s="494">
        <v>500</v>
      </c>
      <c r="D35" s="494">
        <v>325.27999999999997</v>
      </c>
      <c r="E35" s="498">
        <f t="shared" si="1"/>
        <v>65.055999999999997</v>
      </c>
    </row>
    <row r="36" spans="1:6" ht="28.5" x14ac:dyDescent="0.25">
      <c r="A36" s="492" t="s">
        <v>45</v>
      </c>
      <c r="B36" s="493" t="s">
        <v>324</v>
      </c>
      <c r="C36" s="494">
        <v>2692</v>
      </c>
      <c r="D36" s="494">
        <v>2399.4299999999998</v>
      </c>
      <c r="E36" s="498">
        <f t="shared" si="1"/>
        <v>89.131872213967299</v>
      </c>
    </row>
    <row r="37" spans="1:6" ht="28.5" x14ac:dyDescent="0.25">
      <c r="A37" s="492" t="s">
        <v>325</v>
      </c>
      <c r="B37" s="493" t="s">
        <v>326</v>
      </c>
      <c r="C37" s="494">
        <v>220</v>
      </c>
      <c r="D37" s="494">
        <v>9.11</v>
      </c>
      <c r="E37" s="498">
        <f t="shared" si="1"/>
        <v>4.1409090909090907</v>
      </c>
    </row>
    <row r="38" spans="1:6" ht="28.5" x14ac:dyDescent="0.25">
      <c r="A38" s="492"/>
      <c r="B38" s="493" t="s">
        <v>332</v>
      </c>
      <c r="C38" s="494">
        <v>15000</v>
      </c>
      <c r="D38" s="494">
        <v>11716</v>
      </c>
      <c r="E38" s="498">
        <f t="shared" si="1"/>
        <v>78.106666666666669</v>
      </c>
      <c r="F38" s="178"/>
    </row>
    <row r="39" spans="1:6" ht="28.5" x14ac:dyDescent="0.25">
      <c r="A39" s="495">
        <v>5</v>
      </c>
      <c r="B39" s="496" t="s">
        <v>327</v>
      </c>
      <c r="C39" s="497">
        <v>4300</v>
      </c>
      <c r="D39" s="497">
        <v>41.61</v>
      </c>
      <c r="E39" s="498">
        <f t="shared" si="1"/>
        <v>0.96767441860465109</v>
      </c>
    </row>
    <row r="40" spans="1:6" ht="28.5" x14ac:dyDescent="0.25">
      <c r="A40" s="499">
        <v>6</v>
      </c>
      <c r="B40" s="500" t="s">
        <v>328</v>
      </c>
      <c r="C40" s="501">
        <v>500</v>
      </c>
      <c r="D40" s="501">
        <v>65.790000000000006</v>
      </c>
      <c r="E40" s="502">
        <f t="shared" si="1"/>
        <v>13.157999999999999</v>
      </c>
    </row>
    <row r="41" spans="1:6" x14ac:dyDescent="0.25">
      <c r="A41" s="661" t="s">
        <v>31</v>
      </c>
      <c r="B41" s="662"/>
      <c r="C41" s="490">
        <f>C40+C39+C38+C37+C36+C34+C35</f>
        <v>23412</v>
      </c>
      <c r="D41" s="490">
        <f>D40+D39+D38+D37+D36+D35+D34</f>
        <v>14598.090000000002</v>
      </c>
      <c r="E41" s="491">
        <f t="shared" si="1"/>
        <v>62.353024090210155</v>
      </c>
    </row>
  </sheetData>
  <mergeCells count="14">
    <mergeCell ref="A41:B41"/>
    <mergeCell ref="A29:A32"/>
    <mergeCell ref="B29:B32"/>
    <mergeCell ref="C29:C32"/>
    <mergeCell ref="D29:D32"/>
    <mergeCell ref="E29:E32"/>
    <mergeCell ref="A18:B18"/>
    <mergeCell ref="F1:H1"/>
    <mergeCell ref="A3:E3"/>
    <mergeCell ref="A6:A9"/>
    <mergeCell ref="B6:B9"/>
    <mergeCell ref="C6:C9"/>
    <mergeCell ref="D6:D9"/>
    <mergeCell ref="E6:E9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topLeftCell="A88" zoomScaleNormal="100" workbookViewId="0">
      <selection activeCell="H23" sqref="H23"/>
    </sheetView>
  </sheetViews>
  <sheetFormatPr defaultRowHeight="15" x14ac:dyDescent="0.25"/>
  <cols>
    <col min="1" max="1" width="5.85546875" customWidth="1"/>
    <col min="2" max="2" width="8.7109375" customWidth="1"/>
    <col min="3" max="3" width="38.140625" customWidth="1"/>
    <col min="4" max="4" width="14" customWidth="1"/>
    <col min="5" max="5" width="13.85546875" customWidth="1"/>
    <col min="6" max="6" width="11.42578125" customWidth="1"/>
  </cols>
  <sheetData>
    <row r="1" spans="1:7" x14ac:dyDescent="0.25">
      <c r="E1" s="555" t="s">
        <v>215</v>
      </c>
      <c r="F1" s="555"/>
    </row>
    <row r="2" spans="1:7" ht="11.25" customHeight="1" x14ac:dyDescent="0.25">
      <c r="A2" s="556"/>
      <c r="B2" s="556"/>
      <c r="C2" s="556"/>
      <c r="D2" s="556"/>
      <c r="E2" s="556"/>
      <c r="F2" s="556"/>
      <c r="G2" s="1"/>
    </row>
    <row r="3" spans="1:7" ht="18" x14ac:dyDescent="0.25">
      <c r="A3" s="557" t="s">
        <v>214</v>
      </c>
      <c r="B3" s="558"/>
      <c r="C3" s="558"/>
      <c r="D3" s="558"/>
      <c r="E3" s="558"/>
      <c r="F3" s="558"/>
      <c r="G3" s="1"/>
    </row>
    <row r="4" spans="1:7" ht="11.25" customHeight="1" x14ac:dyDescent="0.25">
      <c r="A4" s="1"/>
      <c r="B4" s="1"/>
      <c r="C4" s="196"/>
      <c r="D4" s="1"/>
      <c r="E4" s="1"/>
      <c r="F4" s="1"/>
      <c r="G4" s="1"/>
    </row>
    <row r="5" spans="1:7" ht="16.5" thickBot="1" x14ac:dyDescent="0.3">
      <c r="A5" s="1"/>
      <c r="B5" s="1"/>
      <c r="C5" s="197" t="s">
        <v>143</v>
      </c>
      <c r="D5" s="1"/>
      <c r="E5" s="1"/>
      <c r="F5" s="1"/>
      <c r="G5" s="1"/>
    </row>
    <row r="6" spans="1:7" x14ac:dyDescent="0.25">
      <c r="A6" s="544" t="s">
        <v>1</v>
      </c>
      <c r="B6" s="546" t="s">
        <v>144</v>
      </c>
      <c r="C6" s="546" t="s">
        <v>145</v>
      </c>
      <c r="D6" s="559" t="s">
        <v>146</v>
      </c>
      <c r="E6" s="559" t="s">
        <v>59</v>
      </c>
      <c r="F6" s="562" t="s">
        <v>60</v>
      </c>
      <c r="G6" s="1"/>
    </row>
    <row r="7" spans="1:7" x14ac:dyDescent="0.25">
      <c r="A7" s="545"/>
      <c r="B7" s="547"/>
      <c r="C7" s="547"/>
      <c r="D7" s="560"/>
      <c r="E7" s="560"/>
      <c r="F7" s="563"/>
      <c r="G7" s="1"/>
    </row>
    <row r="8" spans="1:7" x14ac:dyDescent="0.25">
      <c r="A8" s="84"/>
      <c r="B8" s="85"/>
      <c r="C8" s="86"/>
      <c r="D8" s="561"/>
      <c r="E8" s="561"/>
      <c r="F8" s="564"/>
      <c r="G8" s="1"/>
    </row>
    <row r="9" spans="1:7" x14ac:dyDescent="0.25">
      <c r="A9" s="89">
        <v>1</v>
      </c>
      <c r="B9" s="90">
        <v>2</v>
      </c>
      <c r="C9" s="198">
        <v>3</v>
      </c>
      <c r="D9" s="92">
        <v>4</v>
      </c>
      <c r="E9" s="92">
        <v>5</v>
      </c>
      <c r="F9" s="93">
        <v>6</v>
      </c>
      <c r="G9" s="1"/>
    </row>
    <row r="10" spans="1:7" x14ac:dyDescent="0.25">
      <c r="A10" s="199" t="s">
        <v>64</v>
      </c>
      <c r="B10" s="200"/>
      <c r="C10" s="201" t="s">
        <v>65</v>
      </c>
      <c r="D10" s="97">
        <f>D11+D12</f>
        <v>75015.179999999993</v>
      </c>
      <c r="E10" s="97">
        <f>E11+E12</f>
        <v>72672.850000000006</v>
      </c>
      <c r="F10" s="98">
        <f t="shared" ref="F10:F44" si="0">E10/D10*100</f>
        <v>96.877525322208129</v>
      </c>
      <c r="G10" s="99"/>
    </row>
    <row r="11" spans="1:7" x14ac:dyDescent="0.25">
      <c r="A11" s="202"/>
      <c r="B11" s="203" t="s">
        <v>147</v>
      </c>
      <c r="C11" s="204" t="s">
        <v>148</v>
      </c>
      <c r="D11" s="205">
        <v>7444</v>
      </c>
      <c r="E11" s="205">
        <v>5607.21</v>
      </c>
      <c r="F11" s="206">
        <f t="shared" si="0"/>
        <v>75.325228371843096</v>
      </c>
      <c r="G11" s="1"/>
    </row>
    <row r="12" spans="1:7" x14ac:dyDescent="0.25">
      <c r="A12" s="202"/>
      <c r="B12" s="203" t="s">
        <v>149</v>
      </c>
      <c r="C12" s="204" t="s">
        <v>150</v>
      </c>
      <c r="D12" s="205">
        <v>67571.179999999993</v>
      </c>
      <c r="E12" s="205">
        <v>67065.64</v>
      </c>
      <c r="F12" s="206">
        <f t="shared" si="0"/>
        <v>99.251840799583505</v>
      </c>
      <c r="G12" s="1"/>
    </row>
    <row r="13" spans="1:7" x14ac:dyDescent="0.25">
      <c r="A13" s="199" t="s">
        <v>70</v>
      </c>
      <c r="B13" s="200"/>
      <c r="C13" s="201" t="s">
        <v>71</v>
      </c>
      <c r="D13" s="111">
        <f>D14+D15</f>
        <v>404337</v>
      </c>
      <c r="E13" s="111">
        <f>E14+E15</f>
        <v>71995.929999999993</v>
      </c>
      <c r="F13" s="112">
        <f t="shared" si="0"/>
        <v>17.805921792959829</v>
      </c>
      <c r="G13" s="1"/>
    </row>
    <row r="14" spans="1:7" x14ac:dyDescent="0.25">
      <c r="A14" s="202"/>
      <c r="B14" s="207">
        <v>15011</v>
      </c>
      <c r="C14" s="204" t="s">
        <v>151</v>
      </c>
      <c r="D14" s="205">
        <v>19620</v>
      </c>
      <c r="E14" s="205">
        <v>19620</v>
      </c>
      <c r="F14" s="206">
        <f t="shared" si="0"/>
        <v>100</v>
      </c>
      <c r="G14" s="1"/>
    </row>
    <row r="15" spans="1:7" ht="25.5" x14ac:dyDescent="0.25">
      <c r="A15" s="202"/>
      <c r="B15" s="207">
        <v>15013</v>
      </c>
      <c r="C15" s="208" t="s">
        <v>152</v>
      </c>
      <c r="D15" s="205">
        <v>384717</v>
      </c>
      <c r="E15" s="205">
        <v>52375.93</v>
      </c>
      <c r="F15" s="206">
        <f t="shared" si="0"/>
        <v>13.614144942906083</v>
      </c>
      <c r="G15" s="1"/>
    </row>
    <row r="16" spans="1:7" ht="25.5" x14ac:dyDescent="0.25">
      <c r="A16" s="199" t="s">
        <v>153</v>
      </c>
      <c r="B16" s="200"/>
      <c r="C16" s="209" t="s">
        <v>154</v>
      </c>
      <c r="D16" s="111">
        <v>11000</v>
      </c>
      <c r="E16" s="111">
        <v>1087.08</v>
      </c>
      <c r="F16" s="112">
        <f t="shared" si="0"/>
        <v>9.8825454545454541</v>
      </c>
      <c r="G16" s="1"/>
    </row>
    <row r="17" spans="1:8" x14ac:dyDescent="0.25">
      <c r="A17" s="202"/>
      <c r="B17" s="207">
        <v>40002</v>
      </c>
      <c r="C17" s="204" t="s">
        <v>155</v>
      </c>
      <c r="D17" s="205">
        <v>11000</v>
      </c>
      <c r="E17" s="205">
        <v>1087.08</v>
      </c>
      <c r="F17" s="206">
        <f t="shared" si="0"/>
        <v>9.8825454545454541</v>
      </c>
      <c r="G17" s="1"/>
    </row>
    <row r="18" spans="1:8" x14ac:dyDescent="0.25">
      <c r="A18" s="199" t="s">
        <v>32</v>
      </c>
      <c r="B18" s="200"/>
      <c r="C18" s="201" t="s">
        <v>74</v>
      </c>
      <c r="D18" s="111">
        <v>484677</v>
      </c>
      <c r="E18" s="111">
        <v>442097.09</v>
      </c>
      <c r="F18" s="112">
        <f t="shared" si="0"/>
        <v>91.214786342244423</v>
      </c>
      <c r="G18" s="1"/>
    </row>
    <row r="19" spans="1:8" x14ac:dyDescent="0.25">
      <c r="A19" s="202"/>
      <c r="B19" s="207">
        <v>50095</v>
      </c>
      <c r="C19" s="204" t="s">
        <v>156</v>
      </c>
      <c r="D19" s="205">
        <v>484677</v>
      </c>
      <c r="E19" s="205">
        <v>442097.09</v>
      </c>
      <c r="F19" s="206">
        <f t="shared" si="0"/>
        <v>91.214786342244423</v>
      </c>
      <c r="G19" s="1"/>
      <c r="H19" s="1"/>
    </row>
    <row r="20" spans="1:8" x14ac:dyDescent="0.25">
      <c r="A20" s="199" t="s">
        <v>34</v>
      </c>
      <c r="B20" s="200"/>
      <c r="C20" s="201" t="s">
        <v>76</v>
      </c>
      <c r="D20" s="111">
        <f>D21+D22</f>
        <v>5469078</v>
      </c>
      <c r="E20" s="111">
        <f>E21+E22</f>
        <v>2674519.4500000002</v>
      </c>
      <c r="F20" s="112">
        <f t="shared" si="0"/>
        <v>48.902565478129958</v>
      </c>
      <c r="G20" s="99"/>
      <c r="H20" s="99"/>
    </row>
    <row r="21" spans="1:8" x14ac:dyDescent="0.25">
      <c r="A21" s="210"/>
      <c r="B21" s="211">
        <v>60014</v>
      </c>
      <c r="C21" s="212" t="s">
        <v>157</v>
      </c>
      <c r="D21" s="205">
        <v>256000</v>
      </c>
      <c r="E21" s="205">
        <v>210746.47</v>
      </c>
      <c r="F21" s="206">
        <f t="shared" si="0"/>
        <v>82.322839843749989</v>
      </c>
      <c r="G21" s="1"/>
      <c r="H21" s="1"/>
    </row>
    <row r="22" spans="1:8" x14ac:dyDescent="0.25">
      <c r="A22" s="213"/>
      <c r="B22" s="214">
        <v>60016</v>
      </c>
      <c r="C22" s="215" t="s">
        <v>158</v>
      </c>
      <c r="D22" s="205">
        <v>5213078</v>
      </c>
      <c r="E22" s="205">
        <v>2463772.98</v>
      </c>
      <c r="F22" s="206">
        <f t="shared" si="0"/>
        <v>47.261387226509946</v>
      </c>
      <c r="G22" s="1"/>
      <c r="H22" s="1"/>
    </row>
    <row r="23" spans="1:8" x14ac:dyDescent="0.25">
      <c r="A23" s="216">
        <v>630</v>
      </c>
      <c r="B23" s="217"/>
      <c r="C23" s="218" t="s">
        <v>80</v>
      </c>
      <c r="D23" s="111">
        <v>38200</v>
      </c>
      <c r="E23" s="111">
        <v>38133.39</v>
      </c>
      <c r="F23" s="112">
        <f t="shared" si="0"/>
        <v>99.825628272251308</v>
      </c>
      <c r="G23" s="1"/>
      <c r="H23" s="1"/>
    </row>
    <row r="24" spans="1:8" ht="25.5" x14ac:dyDescent="0.25">
      <c r="A24" s="213"/>
      <c r="B24" s="214">
        <v>63003</v>
      </c>
      <c r="C24" s="219" t="s">
        <v>159</v>
      </c>
      <c r="D24" s="205">
        <v>38200</v>
      </c>
      <c r="E24" s="205">
        <v>38133.39</v>
      </c>
      <c r="F24" s="206">
        <f t="shared" si="0"/>
        <v>99.825628272251308</v>
      </c>
      <c r="G24" s="1"/>
      <c r="H24" s="1"/>
    </row>
    <row r="25" spans="1:8" x14ac:dyDescent="0.25">
      <c r="A25" s="216">
        <v>700</v>
      </c>
      <c r="B25" s="220"/>
      <c r="C25" s="218" t="s">
        <v>82</v>
      </c>
      <c r="D25" s="111">
        <f>D26+D27</f>
        <v>297950</v>
      </c>
      <c r="E25" s="111">
        <f>E26+E27</f>
        <v>88800.700000000012</v>
      </c>
      <c r="F25" s="112">
        <f t="shared" si="0"/>
        <v>29.803893270683002</v>
      </c>
      <c r="G25" s="99"/>
      <c r="H25" s="99"/>
    </row>
    <row r="26" spans="1:8" x14ac:dyDescent="0.25">
      <c r="A26" s="221"/>
      <c r="B26" s="222">
        <v>70005</v>
      </c>
      <c r="C26" s="212" t="s">
        <v>160</v>
      </c>
      <c r="D26" s="205">
        <v>132200</v>
      </c>
      <c r="E26" s="205">
        <v>13066.07</v>
      </c>
      <c r="F26" s="206">
        <f t="shared" si="0"/>
        <v>9.8835627836611195</v>
      </c>
      <c r="G26" s="1"/>
      <c r="H26" s="1"/>
    </row>
    <row r="27" spans="1:8" x14ac:dyDescent="0.25">
      <c r="A27" s="221"/>
      <c r="B27" s="211">
        <v>70095</v>
      </c>
      <c r="C27" s="212" t="s">
        <v>156</v>
      </c>
      <c r="D27" s="205">
        <v>165750</v>
      </c>
      <c r="E27" s="205">
        <v>75734.63</v>
      </c>
      <c r="F27" s="206">
        <f t="shared" si="0"/>
        <v>45.692084464555052</v>
      </c>
      <c r="G27" s="1"/>
      <c r="H27" s="1"/>
    </row>
    <row r="28" spans="1:8" x14ac:dyDescent="0.25">
      <c r="A28" s="223">
        <v>710</v>
      </c>
      <c r="B28" s="224"/>
      <c r="C28" s="225" t="s">
        <v>88</v>
      </c>
      <c r="D28" s="111">
        <f>D29+D30</f>
        <v>855600</v>
      </c>
      <c r="E28" s="111">
        <f>E29+E30</f>
        <v>58909.38</v>
      </c>
      <c r="F28" s="112">
        <f t="shared" si="0"/>
        <v>6.8851542776998595</v>
      </c>
      <c r="G28" s="1"/>
      <c r="H28" s="1"/>
    </row>
    <row r="29" spans="1:8" x14ac:dyDescent="0.25">
      <c r="A29" s="226"/>
      <c r="B29" s="227">
        <v>71004</v>
      </c>
      <c r="C29" s="228" t="s">
        <v>161</v>
      </c>
      <c r="D29" s="205">
        <v>842600</v>
      </c>
      <c r="E29" s="205">
        <v>58909.38</v>
      </c>
      <c r="F29" s="206">
        <f t="shared" si="0"/>
        <v>6.9913814384049369</v>
      </c>
      <c r="G29" s="1"/>
      <c r="H29" s="1"/>
    </row>
    <row r="30" spans="1:8" x14ac:dyDescent="0.25">
      <c r="A30" s="226"/>
      <c r="B30" s="227">
        <v>71035</v>
      </c>
      <c r="C30" s="228" t="s">
        <v>162</v>
      </c>
      <c r="D30" s="205">
        <v>13000</v>
      </c>
      <c r="E30" s="205">
        <v>0</v>
      </c>
      <c r="F30" s="206">
        <f t="shared" si="0"/>
        <v>0</v>
      </c>
      <c r="G30" s="1"/>
      <c r="H30" s="1"/>
    </row>
    <row r="31" spans="1:8" x14ac:dyDescent="0.25">
      <c r="A31" s="223">
        <v>750</v>
      </c>
      <c r="B31" s="224"/>
      <c r="C31" s="225" t="s">
        <v>91</v>
      </c>
      <c r="D31" s="111">
        <f>D32+D33+D34+D35+D36+D37</f>
        <v>4273003</v>
      </c>
      <c r="E31" s="111">
        <f>E32+E33+E34+E35+E36+E37</f>
        <v>2201484.1800000002</v>
      </c>
      <c r="F31" s="112">
        <f t="shared" si="0"/>
        <v>51.520773095642582</v>
      </c>
      <c r="G31" s="99"/>
      <c r="H31" s="99"/>
    </row>
    <row r="32" spans="1:8" x14ac:dyDescent="0.25">
      <c r="A32" s="226"/>
      <c r="B32" s="227">
        <v>75011</v>
      </c>
      <c r="C32" s="228" t="s">
        <v>163</v>
      </c>
      <c r="D32" s="205">
        <v>324034</v>
      </c>
      <c r="E32" s="205">
        <v>159791.89000000001</v>
      </c>
      <c r="F32" s="206">
        <f t="shared" si="0"/>
        <v>49.313309714412689</v>
      </c>
      <c r="G32" s="1"/>
      <c r="H32" s="1"/>
    </row>
    <row r="33" spans="1:8" x14ac:dyDescent="0.25">
      <c r="A33" s="226"/>
      <c r="B33" s="227">
        <v>75022</v>
      </c>
      <c r="C33" s="228" t="s">
        <v>164</v>
      </c>
      <c r="D33" s="205">
        <v>197500</v>
      </c>
      <c r="E33" s="205">
        <v>105054.33</v>
      </c>
      <c r="F33" s="206">
        <f t="shared" si="0"/>
        <v>53.192065822784805</v>
      </c>
      <c r="G33" s="1"/>
      <c r="H33" s="1"/>
    </row>
    <row r="34" spans="1:8" ht="25.5" x14ac:dyDescent="0.25">
      <c r="A34" s="226"/>
      <c r="B34" s="227">
        <v>75023</v>
      </c>
      <c r="C34" s="229" t="s">
        <v>165</v>
      </c>
      <c r="D34" s="205">
        <v>3148179</v>
      </c>
      <c r="E34" s="205">
        <v>1732201.94</v>
      </c>
      <c r="F34" s="206">
        <f t="shared" si="0"/>
        <v>55.022345933951023</v>
      </c>
      <c r="G34" s="1"/>
      <c r="H34" s="1"/>
    </row>
    <row r="35" spans="1:8" x14ac:dyDescent="0.25">
      <c r="A35" s="226"/>
      <c r="B35" s="227">
        <v>75056</v>
      </c>
      <c r="C35" s="229" t="s">
        <v>166</v>
      </c>
      <c r="D35" s="205">
        <v>22968</v>
      </c>
      <c r="E35" s="205">
        <v>19404.77</v>
      </c>
      <c r="F35" s="206">
        <f t="shared" si="0"/>
        <v>84.486111111111114</v>
      </c>
      <c r="G35" s="1"/>
      <c r="H35" s="1"/>
    </row>
    <row r="36" spans="1:8" ht="25.5" x14ac:dyDescent="0.25">
      <c r="A36" s="226"/>
      <c r="B36" s="227">
        <v>75075</v>
      </c>
      <c r="C36" s="229" t="s">
        <v>167</v>
      </c>
      <c r="D36" s="205">
        <v>510018</v>
      </c>
      <c r="E36" s="205">
        <v>141703.51</v>
      </c>
      <c r="F36" s="206">
        <f t="shared" si="0"/>
        <v>27.78402134826614</v>
      </c>
      <c r="G36" s="1"/>
      <c r="H36" s="1"/>
    </row>
    <row r="37" spans="1:8" x14ac:dyDescent="0.25">
      <c r="A37" s="226"/>
      <c r="B37" s="227">
        <v>75095</v>
      </c>
      <c r="C37" s="228" t="s">
        <v>156</v>
      </c>
      <c r="D37" s="205">
        <v>70304</v>
      </c>
      <c r="E37" s="205">
        <v>43327.74</v>
      </c>
      <c r="F37" s="206">
        <f t="shared" si="0"/>
        <v>61.62912494310423</v>
      </c>
      <c r="G37" s="1"/>
      <c r="H37" s="1"/>
    </row>
    <row r="38" spans="1:8" ht="38.25" x14ac:dyDescent="0.25">
      <c r="A38" s="223">
        <v>751</v>
      </c>
      <c r="B38" s="224"/>
      <c r="C38" s="230" t="s">
        <v>96</v>
      </c>
      <c r="D38" s="111">
        <f>D39+D40</f>
        <v>6194</v>
      </c>
      <c r="E38" s="111">
        <f>E39+E40</f>
        <v>4391.8999999999996</v>
      </c>
      <c r="F38" s="112">
        <f t="shared" si="0"/>
        <v>70.905715208266059</v>
      </c>
      <c r="G38" s="99"/>
      <c r="H38" s="99"/>
    </row>
    <row r="39" spans="1:8" ht="25.5" x14ac:dyDescent="0.25">
      <c r="A39" s="226"/>
      <c r="B39" s="227">
        <v>75101</v>
      </c>
      <c r="C39" s="229" t="s">
        <v>168</v>
      </c>
      <c r="D39" s="205">
        <v>1873</v>
      </c>
      <c r="E39" s="205">
        <v>744.99</v>
      </c>
      <c r="F39" s="206">
        <f t="shared" si="0"/>
        <v>39.775226908702614</v>
      </c>
      <c r="G39" s="1"/>
      <c r="H39" s="1"/>
    </row>
    <row r="40" spans="1:8" ht="51" x14ac:dyDescent="0.25">
      <c r="A40" s="226"/>
      <c r="B40" s="227">
        <v>75109</v>
      </c>
      <c r="C40" s="229" t="s">
        <v>169</v>
      </c>
      <c r="D40" s="205">
        <v>4321</v>
      </c>
      <c r="E40" s="205">
        <v>3646.91</v>
      </c>
      <c r="F40" s="206">
        <f t="shared" si="0"/>
        <v>84.399676000925709</v>
      </c>
      <c r="G40" s="1"/>
      <c r="H40" s="1"/>
    </row>
    <row r="41" spans="1:8" ht="23.25" customHeight="1" x14ac:dyDescent="0.25">
      <c r="A41" s="223">
        <v>754</v>
      </c>
      <c r="B41" s="224"/>
      <c r="C41" s="230" t="s">
        <v>97</v>
      </c>
      <c r="D41" s="111">
        <f>D42+D43+D44</f>
        <v>404498</v>
      </c>
      <c r="E41" s="111">
        <f>E42+E43+E44</f>
        <v>190568.95999999999</v>
      </c>
      <c r="F41" s="112">
        <f t="shared" si="0"/>
        <v>47.112460382993234</v>
      </c>
      <c r="G41" s="99"/>
      <c r="H41" s="99"/>
    </row>
    <row r="42" spans="1:8" x14ac:dyDescent="0.25">
      <c r="A42" s="226"/>
      <c r="B42" s="227">
        <v>75404</v>
      </c>
      <c r="C42" s="228" t="s">
        <v>170</v>
      </c>
      <c r="D42" s="205">
        <v>45000</v>
      </c>
      <c r="E42" s="205">
        <v>6560</v>
      </c>
      <c r="F42" s="206">
        <f t="shared" si="0"/>
        <v>14.577777777777779</v>
      </c>
      <c r="G42" s="1"/>
      <c r="H42" s="1"/>
    </row>
    <row r="43" spans="1:8" x14ac:dyDescent="0.25">
      <c r="A43" s="226"/>
      <c r="B43" s="227">
        <v>75412</v>
      </c>
      <c r="C43" s="228" t="s">
        <v>171</v>
      </c>
      <c r="D43" s="205">
        <v>358698</v>
      </c>
      <c r="E43" s="205">
        <v>184008.95999999999</v>
      </c>
      <c r="F43" s="206">
        <f t="shared" si="0"/>
        <v>51.299131860227817</v>
      </c>
      <c r="G43" s="1"/>
      <c r="H43" s="1"/>
    </row>
    <row r="44" spans="1:8" ht="15.75" thickBot="1" x14ac:dyDescent="0.3">
      <c r="A44" s="231"/>
      <c r="B44" s="232">
        <v>75414</v>
      </c>
      <c r="C44" s="233" t="s">
        <v>172</v>
      </c>
      <c r="D44" s="234">
        <v>800</v>
      </c>
      <c r="E44" s="234">
        <v>0</v>
      </c>
      <c r="F44" s="235">
        <f t="shared" si="0"/>
        <v>0</v>
      </c>
      <c r="G44" s="1"/>
      <c r="H44" s="1"/>
    </row>
    <row r="45" spans="1:8" x14ac:dyDescent="0.25">
      <c r="A45" s="236"/>
      <c r="B45" s="236"/>
      <c r="C45" s="237"/>
      <c r="D45" s="238"/>
      <c r="E45" s="238"/>
      <c r="F45" s="238"/>
      <c r="G45" s="1"/>
      <c r="H45" s="1"/>
    </row>
    <row r="46" spans="1:8" ht="15.75" customHeight="1" thickBot="1" x14ac:dyDescent="0.3">
      <c r="A46" s="239"/>
      <c r="B46" s="239"/>
      <c r="C46" s="240"/>
      <c r="D46" s="241"/>
      <c r="E46" s="241"/>
      <c r="F46" s="241"/>
      <c r="G46" s="1"/>
      <c r="H46" s="1"/>
    </row>
    <row r="47" spans="1:8" ht="15" customHeight="1" x14ac:dyDescent="0.25">
      <c r="A47" s="242">
        <v>1</v>
      </c>
      <c r="B47" s="243">
        <v>2</v>
      </c>
      <c r="C47" s="244">
        <v>3</v>
      </c>
      <c r="D47" s="245">
        <v>4</v>
      </c>
      <c r="E47" s="245">
        <v>5</v>
      </c>
      <c r="F47" s="246">
        <v>6</v>
      </c>
      <c r="G47" s="1"/>
      <c r="H47" s="1"/>
    </row>
    <row r="48" spans="1:8" ht="54" customHeight="1" x14ac:dyDescent="0.25">
      <c r="A48" s="223">
        <v>756</v>
      </c>
      <c r="B48" s="224"/>
      <c r="C48" s="230" t="s">
        <v>98</v>
      </c>
      <c r="D48" s="111">
        <v>229100</v>
      </c>
      <c r="E48" s="111">
        <v>120147.08</v>
      </c>
      <c r="F48" s="112">
        <f t="shared" ref="F48:F78" si="1">E48/D48*100</f>
        <v>52.443072893932786</v>
      </c>
      <c r="G48" s="1"/>
      <c r="H48" s="1"/>
    </row>
    <row r="49" spans="1:8" ht="25.5" x14ac:dyDescent="0.25">
      <c r="A49" s="247"/>
      <c r="B49" s="207">
        <v>75647</v>
      </c>
      <c r="C49" s="208" t="s">
        <v>173</v>
      </c>
      <c r="D49" s="248">
        <v>229100</v>
      </c>
      <c r="E49" s="248">
        <v>120147.08</v>
      </c>
      <c r="F49" s="249">
        <f t="shared" si="1"/>
        <v>52.443072893932786</v>
      </c>
      <c r="G49" s="1"/>
      <c r="H49" s="1"/>
    </row>
    <row r="50" spans="1:8" ht="17.25" customHeight="1" x14ac:dyDescent="0.25">
      <c r="A50" s="216">
        <v>757</v>
      </c>
      <c r="B50" s="220"/>
      <c r="C50" s="218" t="s">
        <v>174</v>
      </c>
      <c r="D50" s="111">
        <f>D51+D52</f>
        <v>891920</v>
      </c>
      <c r="E50" s="111">
        <f>E51+E52</f>
        <v>193892.06</v>
      </c>
      <c r="F50" s="112">
        <f t="shared" si="1"/>
        <v>21.738727688581935</v>
      </c>
      <c r="G50" s="1"/>
      <c r="H50" s="1"/>
    </row>
    <row r="51" spans="1:8" ht="38.25" x14ac:dyDescent="0.25">
      <c r="A51" s="213"/>
      <c r="B51" s="214">
        <v>75702</v>
      </c>
      <c r="C51" s="219" t="s">
        <v>175</v>
      </c>
      <c r="D51" s="248">
        <v>845560</v>
      </c>
      <c r="E51" s="248">
        <v>171742.34</v>
      </c>
      <c r="F51" s="249">
        <f t="shared" si="1"/>
        <v>20.311076682908368</v>
      </c>
      <c r="G51" s="1"/>
      <c r="H51" s="1"/>
    </row>
    <row r="52" spans="1:8" ht="38.25" x14ac:dyDescent="0.25">
      <c r="A52" s="221"/>
      <c r="B52" s="222">
        <v>75704</v>
      </c>
      <c r="C52" s="250" t="s">
        <v>176</v>
      </c>
      <c r="D52" s="205">
        <v>46360</v>
      </c>
      <c r="E52" s="205">
        <v>22149.72</v>
      </c>
      <c r="F52" s="206">
        <f t="shared" si="1"/>
        <v>47.777653149266612</v>
      </c>
      <c r="G52" s="1"/>
      <c r="H52" s="1"/>
    </row>
    <row r="53" spans="1:8" ht="18" customHeight="1" x14ac:dyDescent="0.25">
      <c r="A53" s="223">
        <v>758</v>
      </c>
      <c r="B53" s="224"/>
      <c r="C53" s="225" t="s">
        <v>116</v>
      </c>
      <c r="D53" s="111">
        <f>D54+D55+D56</f>
        <v>339934</v>
      </c>
      <c r="E53" s="111">
        <f>E54+E55+E56</f>
        <v>6555.36</v>
      </c>
      <c r="F53" s="112">
        <f t="shared" si="1"/>
        <v>1.9284213994481281</v>
      </c>
      <c r="G53" s="99"/>
      <c r="H53" s="99"/>
    </row>
    <row r="54" spans="1:8" x14ac:dyDescent="0.25">
      <c r="A54" s="226"/>
      <c r="B54" s="227">
        <v>75814</v>
      </c>
      <c r="C54" s="228" t="s">
        <v>177</v>
      </c>
      <c r="D54" s="205">
        <v>20000</v>
      </c>
      <c r="E54" s="205">
        <v>4638.3599999999997</v>
      </c>
      <c r="F54" s="206">
        <f t="shared" si="1"/>
        <v>23.191799999999997</v>
      </c>
      <c r="G54" s="1"/>
      <c r="H54" s="1"/>
    </row>
    <row r="55" spans="1:8" x14ac:dyDescent="0.25">
      <c r="A55" s="226"/>
      <c r="B55" s="227">
        <v>75818</v>
      </c>
      <c r="C55" s="228" t="s">
        <v>178</v>
      </c>
      <c r="D55" s="205">
        <v>316100</v>
      </c>
      <c r="E55" s="205">
        <v>0</v>
      </c>
      <c r="F55" s="206">
        <f t="shared" si="1"/>
        <v>0</v>
      </c>
      <c r="G55" s="1"/>
      <c r="H55" s="1"/>
    </row>
    <row r="56" spans="1:8" ht="25.5" x14ac:dyDescent="0.25">
      <c r="A56" s="226"/>
      <c r="B56" s="227">
        <v>75831</v>
      </c>
      <c r="C56" s="229" t="s">
        <v>179</v>
      </c>
      <c r="D56" s="205">
        <v>3834</v>
      </c>
      <c r="E56" s="205">
        <v>1917</v>
      </c>
      <c r="F56" s="206">
        <f t="shared" si="1"/>
        <v>50</v>
      </c>
      <c r="G56" s="1"/>
      <c r="H56" s="1"/>
    </row>
    <row r="57" spans="1:8" ht="17.25" customHeight="1" x14ac:dyDescent="0.25">
      <c r="A57" s="223">
        <v>801</v>
      </c>
      <c r="B57" s="224"/>
      <c r="C57" s="225" t="s">
        <v>119</v>
      </c>
      <c r="D57" s="111">
        <f>D58+D59+D60+D61+D62+D63+D64</f>
        <v>14851454</v>
      </c>
      <c r="E57" s="111">
        <f>E58+E59+E60+E61+E62+E63+E64</f>
        <v>7412903.4100000001</v>
      </c>
      <c r="F57" s="112">
        <f t="shared" si="1"/>
        <v>49.913654312904313</v>
      </c>
      <c r="G57" s="99"/>
      <c r="H57" s="99"/>
    </row>
    <row r="58" spans="1:8" x14ac:dyDescent="0.25">
      <c r="A58" s="226"/>
      <c r="B58" s="227">
        <v>80101</v>
      </c>
      <c r="C58" s="228" t="s">
        <v>180</v>
      </c>
      <c r="D58" s="205">
        <v>7973390</v>
      </c>
      <c r="E58" s="205">
        <v>3880868.17</v>
      </c>
      <c r="F58" s="206">
        <f t="shared" si="1"/>
        <v>48.67274985921923</v>
      </c>
      <c r="G58" s="1"/>
      <c r="H58" s="1"/>
    </row>
    <row r="59" spans="1:8" ht="25.5" x14ac:dyDescent="0.25">
      <c r="A59" s="226"/>
      <c r="B59" s="227">
        <v>80103</v>
      </c>
      <c r="C59" s="229" t="s">
        <v>181</v>
      </c>
      <c r="D59" s="205">
        <v>417520</v>
      </c>
      <c r="E59" s="205">
        <v>204769.2</v>
      </c>
      <c r="F59" s="206">
        <f t="shared" si="1"/>
        <v>49.044165548955746</v>
      </c>
      <c r="G59" s="1"/>
      <c r="H59" s="1"/>
    </row>
    <row r="60" spans="1:8" x14ac:dyDescent="0.25">
      <c r="A60" s="226"/>
      <c r="B60" s="227">
        <v>80104</v>
      </c>
      <c r="C60" s="228" t="s">
        <v>182</v>
      </c>
      <c r="D60" s="205">
        <v>2019284</v>
      </c>
      <c r="E60" s="205">
        <v>1086343.3600000001</v>
      </c>
      <c r="F60" s="206">
        <f t="shared" si="1"/>
        <v>53.79844340865376</v>
      </c>
      <c r="G60" s="1"/>
      <c r="H60" s="1"/>
    </row>
    <row r="61" spans="1:8" x14ac:dyDescent="0.25">
      <c r="A61" s="226"/>
      <c r="B61" s="227">
        <v>80110</v>
      </c>
      <c r="C61" s="228" t="s">
        <v>183</v>
      </c>
      <c r="D61" s="205">
        <v>3391272</v>
      </c>
      <c r="E61" s="205">
        <v>1712145.43</v>
      </c>
      <c r="F61" s="206">
        <f t="shared" si="1"/>
        <v>50.486821169166021</v>
      </c>
      <c r="G61" s="1"/>
      <c r="H61" s="1"/>
    </row>
    <row r="62" spans="1:8" x14ac:dyDescent="0.25">
      <c r="A62" s="226"/>
      <c r="B62" s="227">
        <v>80113</v>
      </c>
      <c r="C62" s="228" t="s">
        <v>184</v>
      </c>
      <c r="D62" s="205">
        <v>442240</v>
      </c>
      <c r="E62" s="205">
        <v>248151.09</v>
      </c>
      <c r="F62" s="206">
        <f t="shared" si="1"/>
        <v>56.112312319102756</v>
      </c>
      <c r="G62" s="1"/>
      <c r="H62" s="1"/>
    </row>
    <row r="63" spans="1:8" ht="25.5" x14ac:dyDescent="0.25">
      <c r="A63" s="226"/>
      <c r="B63" s="227">
        <v>80114</v>
      </c>
      <c r="C63" s="229" t="s">
        <v>185</v>
      </c>
      <c r="D63" s="205">
        <v>539600</v>
      </c>
      <c r="E63" s="205">
        <v>258380.96</v>
      </c>
      <c r="F63" s="206">
        <f t="shared" si="1"/>
        <v>47.883795404002967</v>
      </c>
      <c r="G63" s="1"/>
      <c r="H63" s="1"/>
    </row>
    <row r="64" spans="1:8" x14ac:dyDescent="0.25">
      <c r="A64" s="226"/>
      <c r="B64" s="227">
        <v>80146</v>
      </c>
      <c r="C64" s="228" t="s">
        <v>186</v>
      </c>
      <c r="D64" s="205">
        <v>68148</v>
      </c>
      <c r="E64" s="205">
        <v>22245.200000000001</v>
      </c>
      <c r="F64" s="206">
        <f t="shared" si="1"/>
        <v>32.642484005400014</v>
      </c>
      <c r="G64" s="1"/>
      <c r="H64" s="1"/>
    </row>
    <row r="65" spans="1:8" ht="22.5" customHeight="1" x14ac:dyDescent="0.25">
      <c r="A65" s="223">
        <v>851</v>
      </c>
      <c r="B65" s="224"/>
      <c r="C65" s="225" t="s">
        <v>123</v>
      </c>
      <c r="D65" s="111">
        <f>D66+D67+D68</f>
        <v>365260</v>
      </c>
      <c r="E65" s="111">
        <f>E66+E67+E68</f>
        <v>174154.53999999998</v>
      </c>
      <c r="F65" s="112">
        <f t="shared" si="1"/>
        <v>47.679609045611336</v>
      </c>
      <c r="G65" s="99"/>
      <c r="H65" s="99"/>
    </row>
    <row r="66" spans="1:8" x14ac:dyDescent="0.25">
      <c r="A66" s="226"/>
      <c r="B66" s="227">
        <v>85153</v>
      </c>
      <c r="C66" s="228" t="s">
        <v>187</v>
      </c>
      <c r="D66" s="205">
        <v>8000</v>
      </c>
      <c r="E66" s="205">
        <v>3000</v>
      </c>
      <c r="F66" s="206">
        <f t="shared" si="1"/>
        <v>37.5</v>
      </c>
      <c r="G66" s="1"/>
      <c r="H66" s="1"/>
    </row>
    <row r="67" spans="1:8" x14ac:dyDescent="0.25">
      <c r="A67" s="226"/>
      <c r="B67" s="227">
        <v>85154</v>
      </c>
      <c r="C67" s="228" t="s">
        <v>188</v>
      </c>
      <c r="D67" s="205">
        <v>183000</v>
      </c>
      <c r="E67" s="205">
        <v>86920.29</v>
      </c>
      <c r="F67" s="206">
        <f t="shared" si="1"/>
        <v>47.497426229508193</v>
      </c>
      <c r="G67" s="1"/>
      <c r="H67" s="1"/>
    </row>
    <row r="68" spans="1:8" ht="17.25" customHeight="1" x14ac:dyDescent="0.25">
      <c r="A68" s="226"/>
      <c r="B68" s="227">
        <v>85195</v>
      </c>
      <c r="C68" s="228" t="s">
        <v>156</v>
      </c>
      <c r="D68" s="205">
        <v>174260</v>
      </c>
      <c r="E68" s="205">
        <v>84234.25</v>
      </c>
      <c r="F68" s="206">
        <f t="shared" si="1"/>
        <v>48.338258923447725</v>
      </c>
      <c r="G68" s="1"/>
      <c r="H68" s="1"/>
    </row>
    <row r="69" spans="1:8" ht="18.75" customHeight="1" x14ac:dyDescent="0.25">
      <c r="A69" s="223">
        <v>852</v>
      </c>
      <c r="B69" s="224"/>
      <c r="C69" s="225" t="s">
        <v>124</v>
      </c>
      <c r="D69" s="111">
        <f>D70+D71+D72+D73+D74+D75+D76+D77+D78</f>
        <v>4955502</v>
      </c>
      <c r="E69" s="111">
        <f>E70+E71+E72+E73+E74+E75+E76+E77+E78</f>
        <v>2390220.2300000004</v>
      </c>
      <c r="F69" s="112">
        <f t="shared" si="1"/>
        <v>48.233664924360852</v>
      </c>
      <c r="G69" s="99"/>
      <c r="H69" s="99"/>
    </row>
    <row r="70" spans="1:8" ht="18" customHeight="1" x14ac:dyDescent="0.25">
      <c r="A70" s="226"/>
      <c r="B70" s="227">
        <v>85202</v>
      </c>
      <c r="C70" s="228" t="s">
        <v>189</v>
      </c>
      <c r="D70" s="205">
        <v>50000</v>
      </c>
      <c r="E70" s="205">
        <v>27894.78</v>
      </c>
      <c r="F70" s="206">
        <f t="shared" si="1"/>
        <v>55.789559999999994</v>
      </c>
      <c r="G70" s="1"/>
      <c r="H70" s="1"/>
    </row>
    <row r="71" spans="1:8" ht="51" x14ac:dyDescent="0.25">
      <c r="A71" s="226"/>
      <c r="B71" s="227">
        <v>85212</v>
      </c>
      <c r="C71" s="229" t="s">
        <v>190</v>
      </c>
      <c r="D71" s="205">
        <v>3029371</v>
      </c>
      <c r="E71" s="205">
        <v>1503231.32</v>
      </c>
      <c r="F71" s="206">
        <f t="shared" si="1"/>
        <v>49.621895766480897</v>
      </c>
      <c r="G71" s="1"/>
      <c r="H71" s="1"/>
    </row>
    <row r="72" spans="1:8" ht="76.5" x14ac:dyDescent="0.25">
      <c r="A72" s="226"/>
      <c r="B72" s="227">
        <v>85213</v>
      </c>
      <c r="C72" s="229" t="s">
        <v>191</v>
      </c>
      <c r="D72" s="205">
        <v>18200</v>
      </c>
      <c r="E72" s="205">
        <v>6571.33</v>
      </c>
      <c r="F72" s="206">
        <f t="shared" si="1"/>
        <v>36.106208791208786</v>
      </c>
      <c r="G72" s="1"/>
      <c r="H72" s="1"/>
    </row>
    <row r="73" spans="1:8" ht="25.5" x14ac:dyDescent="0.25">
      <c r="A73" s="226"/>
      <c r="B73" s="227">
        <v>85214</v>
      </c>
      <c r="C73" s="229" t="s">
        <v>192</v>
      </c>
      <c r="D73" s="205">
        <v>299200</v>
      </c>
      <c r="E73" s="205">
        <v>114866.8</v>
      </c>
      <c r="F73" s="206">
        <f t="shared" si="1"/>
        <v>38.391310160427814</v>
      </c>
      <c r="G73" s="1"/>
      <c r="H73" s="1"/>
    </row>
    <row r="74" spans="1:8" ht="17.25" customHeight="1" x14ac:dyDescent="0.25">
      <c r="A74" s="226"/>
      <c r="B74" s="227">
        <v>85215</v>
      </c>
      <c r="C74" s="228" t="s">
        <v>193</v>
      </c>
      <c r="D74" s="205">
        <v>40000</v>
      </c>
      <c r="E74" s="205">
        <v>17098.12</v>
      </c>
      <c r="F74" s="206">
        <f t="shared" si="1"/>
        <v>42.7453</v>
      </c>
      <c r="G74" s="1"/>
      <c r="H74" s="1"/>
    </row>
    <row r="75" spans="1:8" ht="17.25" customHeight="1" x14ac:dyDescent="0.25">
      <c r="A75" s="226"/>
      <c r="B75" s="227">
        <v>85216</v>
      </c>
      <c r="C75" s="228" t="s">
        <v>194</v>
      </c>
      <c r="D75" s="205">
        <v>105800</v>
      </c>
      <c r="E75" s="205">
        <v>61223.27</v>
      </c>
      <c r="F75" s="206">
        <f t="shared" si="1"/>
        <v>57.866984877126647</v>
      </c>
      <c r="G75" s="1"/>
      <c r="H75" s="1"/>
    </row>
    <row r="76" spans="1:8" ht="17.25" customHeight="1" x14ac:dyDescent="0.25">
      <c r="A76" s="226"/>
      <c r="B76" s="227">
        <v>85219</v>
      </c>
      <c r="C76" s="228" t="s">
        <v>195</v>
      </c>
      <c r="D76" s="205">
        <v>793189</v>
      </c>
      <c r="E76" s="205">
        <v>341613.14</v>
      </c>
      <c r="F76" s="206">
        <f t="shared" si="1"/>
        <v>43.068315369981178</v>
      </c>
      <c r="G76" s="1"/>
      <c r="H76" s="1"/>
    </row>
    <row r="77" spans="1:8" ht="25.5" x14ac:dyDescent="0.25">
      <c r="A77" s="226"/>
      <c r="B77" s="227">
        <v>85228</v>
      </c>
      <c r="C77" s="229" t="s">
        <v>196</v>
      </c>
      <c r="D77" s="205">
        <v>205842</v>
      </c>
      <c r="E77" s="205">
        <v>105419.81</v>
      </c>
      <c r="F77" s="206">
        <f t="shared" si="1"/>
        <v>51.213945647632656</v>
      </c>
      <c r="G77" s="1"/>
      <c r="H77" s="1"/>
    </row>
    <row r="78" spans="1:8" ht="20.25" customHeight="1" thickBot="1" x14ac:dyDescent="0.3">
      <c r="A78" s="231"/>
      <c r="B78" s="232">
        <v>85295</v>
      </c>
      <c r="C78" s="233" t="s">
        <v>156</v>
      </c>
      <c r="D78" s="234">
        <v>413900</v>
      </c>
      <c r="E78" s="234">
        <v>212301.66</v>
      </c>
      <c r="F78" s="235">
        <f t="shared" si="1"/>
        <v>51.292983812515104</v>
      </c>
      <c r="G78" s="1"/>
      <c r="H78" s="1"/>
    </row>
    <row r="79" spans="1:8" x14ac:dyDescent="0.25">
      <c r="A79" s="236"/>
      <c r="B79" s="236"/>
      <c r="C79" s="237"/>
      <c r="D79" s="238"/>
      <c r="E79" s="238"/>
      <c r="F79" s="238"/>
      <c r="G79" s="1"/>
      <c r="H79" s="1"/>
    </row>
    <row r="80" spans="1:8" ht="15.75" thickBot="1" x14ac:dyDescent="0.3">
      <c r="A80" s="251"/>
      <c r="B80" s="251"/>
      <c r="C80" s="252"/>
      <c r="D80" s="253"/>
      <c r="E80" s="253"/>
      <c r="F80" s="253"/>
      <c r="G80" s="1"/>
      <c r="H80" s="1"/>
    </row>
    <row r="81" spans="1:8" x14ac:dyDescent="0.25">
      <c r="A81" s="242">
        <v>1</v>
      </c>
      <c r="B81" s="243">
        <v>2</v>
      </c>
      <c r="C81" s="244">
        <v>3</v>
      </c>
      <c r="D81" s="245">
        <v>4</v>
      </c>
      <c r="E81" s="245">
        <v>5</v>
      </c>
      <c r="F81" s="246">
        <v>6</v>
      </c>
      <c r="G81" s="1"/>
      <c r="H81" s="1"/>
    </row>
    <row r="82" spans="1:8" ht="25.5" x14ac:dyDescent="0.25">
      <c r="A82" s="223">
        <v>853</v>
      </c>
      <c r="B82" s="224"/>
      <c r="C82" s="230" t="s">
        <v>127</v>
      </c>
      <c r="D82" s="111">
        <v>808028</v>
      </c>
      <c r="E82" s="111">
        <v>592074.80000000005</v>
      </c>
      <c r="F82" s="112">
        <f t="shared" ref="F82:F104" si="2">E82/D82*100</f>
        <v>73.274044958838076</v>
      </c>
      <c r="G82" s="1"/>
      <c r="H82" s="1"/>
    </row>
    <row r="83" spans="1:8" x14ac:dyDescent="0.25">
      <c r="A83" s="226"/>
      <c r="B83" s="227">
        <v>85395</v>
      </c>
      <c r="C83" s="228" t="s">
        <v>156</v>
      </c>
      <c r="D83" s="205">
        <v>808028</v>
      </c>
      <c r="E83" s="205">
        <v>592074.80000000005</v>
      </c>
      <c r="F83" s="206">
        <f t="shared" si="2"/>
        <v>73.274044958838076</v>
      </c>
      <c r="G83" s="1"/>
      <c r="H83" s="1"/>
    </row>
    <row r="84" spans="1:8" x14ac:dyDescent="0.25">
      <c r="A84" s="223">
        <v>854</v>
      </c>
      <c r="B84" s="224"/>
      <c r="C84" s="225" t="s">
        <v>128</v>
      </c>
      <c r="D84" s="111">
        <f>D85+D86</f>
        <v>241453</v>
      </c>
      <c r="E84" s="111">
        <f>E85+E86</f>
        <v>101527.83</v>
      </c>
      <c r="F84" s="112">
        <f t="shared" si="2"/>
        <v>42.048692706240963</v>
      </c>
      <c r="G84" s="99"/>
      <c r="H84" s="99"/>
    </row>
    <row r="85" spans="1:8" x14ac:dyDescent="0.25">
      <c r="A85" s="226"/>
      <c r="B85" s="227">
        <v>85401</v>
      </c>
      <c r="C85" s="228" t="s">
        <v>197</v>
      </c>
      <c r="D85" s="205">
        <v>162350</v>
      </c>
      <c r="E85" s="205">
        <v>64351.83</v>
      </c>
      <c r="F85" s="206">
        <f t="shared" si="2"/>
        <v>39.637714813674165</v>
      </c>
      <c r="G85" s="1"/>
      <c r="H85" s="1"/>
    </row>
    <row r="86" spans="1:8" x14ac:dyDescent="0.25">
      <c r="A86" s="247"/>
      <c r="B86" s="207">
        <v>85415</v>
      </c>
      <c r="C86" s="204" t="s">
        <v>198</v>
      </c>
      <c r="D86" s="248">
        <v>79103</v>
      </c>
      <c r="E86" s="248">
        <v>37176</v>
      </c>
      <c r="F86" s="249">
        <f t="shared" si="2"/>
        <v>46.996953339317095</v>
      </c>
      <c r="G86" s="1"/>
      <c r="H86" s="1"/>
    </row>
    <row r="87" spans="1:8" ht="25.5" x14ac:dyDescent="0.25">
      <c r="A87" s="216">
        <v>900</v>
      </c>
      <c r="B87" s="220"/>
      <c r="C87" s="254" t="s">
        <v>129</v>
      </c>
      <c r="D87" s="111">
        <f>D88+D89+D90+D91+D92+D93+D94+D95+D96</f>
        <v>3994308</v>
      </c>
      <c r="E87" s="111">
        <f>E88+E89+E90+E91+E92+E93+E94+E95+E96</f>
        <v>1455516.9699999997</v>
      </c>
      <c r="F87" s="112">
        <f t="shared" si="2"/>
        <v>36.439778054171079</v>
      </c>
      <c r="G87" s="99"/>
      <c r="H87" s="99"/>
    </row>
    <row r="88" spans="1:8" x14ac:dyDescent="0.25">
      <c r="A88" s="226"/>
      <c r="B88" s="227">
        <v>90001</v>
      </c>
      <c r="C88" s="228" t="s">
        <v>199</v>
      </c>
      <c r="D88" s="205">
        <v>761967</v>
      </c>
      <c r="E88" s="205">
        <v>20566.349999999999</v>
      </c>
      <c r="F88" s="206">
        <f t="shared" si="2"/>
        <v>2.6991129537105936</v>
      </c>
      <c r="G88" s="1"/>
      <c r="H88" s="1"/>
    </row>
    <row r="89" spans="1:8" x14ac:dyDescent="0.25">
      <c r="A89" s="226"/>
      <c r="B89" s="227">
        <v>90002</v>
      </c>
      <c r="C89" s="228" t="s">
        <v>200</v>
      </c>
      <c r="D89" s="205">
        <v>286000</v>
      </c>
      <c r="E89" s="205">
        <v>112384.3</v>
      </c>
      <c r="F89" s="206">
        <f t="shared" si="2"/>
        <v>39.295209790209789</v>
      </c>
      <c r="G89" s="1"/>
      <c r="H89" s="1"/>
    </row>
    <row r="90" spans="1:8" x14ac:dyDescent="0.25">
      <c r="A90" s="226"/>
      <c r="B90" s="227">
        <v>90003</v>
      </c>
      <c r="C90" s="228" t="s">
        <v>201</v>
      </c>
      <c r="D90" s="205">
        <v>260000</v>
      </c>
      <c r="E90" s="205">
        <v>147727.67000000001</v>
      </c>
      <c r="F90" s="206">
        <f t="shared" si="2"/>
        <v>56.818334615384622</v>
      </c>
      <c r="G90" s="1"/>
      <c r="H90" s="1"/>
    </row>
    <row r="91" spans="1:8" x14ac:dyDescent="0.25">
      <c r="A91" s="226"/>
      <c r="B91" s="227">
        <v>90004</v>
      </c>
      <c r="C91" s="228" t="s">
        <v>202</v>
      </c>
      <c r="D91" s="205">
        <v>271600</v>
      </c>
      <c r="E91" s="205">
        <v>96350.24</v>
      </c>
      <c r="F91" s="206">
        <f t="shared" si="2"/>
        <v>35.475051546391754</v>
      </c>
      <c r="G91" s="1"/>
      <c r="H91" s="1"/>
    </row>
    <row r="92" spans="1:8" ht="25.5" x14ac:dyDescent="0.25">
      <c r="A92" s="226"/>
      <c r="B92" s="227">
        <v>90005</v>
      </c>
      <c r="C92" s="229" t="s">
        <v>203</v>
      </c>
      <c r="D92" s="205">
        <v>258612</v>
      </c>
      <c r="E92" s="205">
        <v>4392</v>
      </c>
      <c r="F92" s="206">
        <f t="shared" si="2"/>
        <v>1.6982970627813092</v>
      </c>
      <c r="G92" s="1"/>
      <c r="H92" s="1"/>
    </row>
    <row r="93" spans="1:8" x14ac:dyDescent="0.25">
      <c r="A93" s="226"/>
      <c r="B93" s="227">
        <v>90006</v>
      </c>
      <c r="C93" s="229" t="s">
        <v>204</v>
      </c>
      <c r="D93" s="205">
        <v>39066</v>
      </c>
      <c r="E93" s="205">
        <v>0</v>
      </c>
      <c r="F93" s="206">
        <f t="shared" si="2"/>
        <v>0</v>
      </c>
      <c r="G93" s="1"/>
      <c r="H93" s="1"/>
    </row>
    <row r="94" spans="1:8" x14ac:dyDescent="0.25">
      <c r="A94" s="226"/>
      <c r="B94" s="227">
        <v>90015</v>
      </c>
      <c r="C94" s="228" t="s">
        <v>205</v>
      </c>
      <c r="D94" s="255">
        <v>898770</v>
      </c>
      <c r="E94" s="255">
        <v>292665.92</v>
      </c>
      <c r="F94" s="256">
        <f t="shared" si="2"/>
        <v>32.562938237813896</v>
      </c>
      <c r="G94" s="1"/>
      <c r="H94" s="1"/>
    </row>
    <row r="95" spans="1:8" x14ac:dyDescent="0.25">
      <c r="A95" s="213"/>
      <c r="B95" s="214">
        <v>90017</v>
      </c>
      <c r="C95" s="215" t="s">
        <v>206</v>
      </c>
      <c r="D95" s="248">
        <v>1120000</v>
      </c>
      <c r="E95" s="248">
        <v>748583.61</v>
      </c>
      <c r="F95" s="249">
        <f t="shared" si="2"/>
        <v>66.837822321428575</v>
      </c>
      <c r="G95" s="1"/>
      <c r="H95" s="1"/>
    </row>
    <row r="96" spans="1:8" x14ac:dyDescent="0.25">
      <c r="A96" s="221"/>
      <c r="B96" s="222">
        <v>90095</v>
      </c>
      <c r="C96" s="212" t="s">
        <v>156</v>
      </c>
      <c r="D96" s="205">
        <v>98293</v>
      </c>
      <c r="E96" s="205">
        <v>32846.879999999997</v>
      </c>
      <c r="F96" s="206">
        <f t="shared" si="2"/>
        <v>33.417313542164749</v>
      </c>
      <c r="G96" s="1"/>
      <c r="H96" s="1"/>
    </row>
    <row r="97" spans="1:8" ht="25.5" x14ac:dyDescent="0.25">
      <c r="A97" s="223">
        <v>921</v>
      </c>
      <c r="B97" s="224"/>
      <c r="C97" s="230" t="s">
        <v>207</v>
      </c>
      <c r="D97" s="111">
        <f>D98+D99</f>
        <v>1535146</v>
      </c>
      <c r="E97" s="111">
        <f>E98+E99</f>
        <v>728722.47</v>
      </c>
      <c r="F97" s="112">
        <f t="shared" si="2"/>
        <v>47.469261555578427</v>
      </c>
      <c r="G97" s="99"/>
      <c r="H97" s="99"/>
    </row>
    <row r="98" spans="1:8" x14ac:dyDescent="0.25">
      <c r="A98" s="226"/>
      <c r="B98" s="227">
        <v>92109</v>
      </c>
      <c r="C98" s="228" t="s">
        <v>208</v>
      </c>
      <c r="D98" s="205">
        <v>1250736</v>
      </c>
      <c r="E98" s="205">
        <v>583698.68999999994</v>
      </c>
      <c r="F98" s="206">
        <f t="shared" si="2"/>
        <v>46.668416836166863</v>
      </c>
      <c r="G98" s="1"/>
      <c r="H98" s="1"/>
    </row>
    <row r="99" spans="1:8" x14ac:dyDescent="0.25">
      <c r="A99" s="226"/>
      <c r="B99" s="227">
        <v>92116</v>
      </c>
      <c r="C99" s="228" t="s">
        <v>209</v>
      </c>
      <c r="D99" s="205">
        <v>284410</v>
      </c>
      <c r="E99" s="205">
        <v>145023.78</v>
      </c>
      <c r="F99" s="206">
        <f t="shared" si="2"/>
        <v>50.991097359445867</v>
      </c>
      <c r="G99" s="1"/>
      <c r="H99" s="1"/>
    </row>
    <row r="100" spans="1:8" x14ac:dyDescent="0.25">
      <c r="A100" s="223">
        <v>926</v>
      </c>
      <c r="B100" s="224"/>
      <c r="C100" s="225" t="s">
        <v>210</v>
      </c>
      <c r="D100" s="111">
        <f>D101+D102+D103</f>
        <v>4644207</v>
      </c>
      <c r="E100" s="111">
        <f>E101+E102+E103</f>
        <v>1867360.79</v>
      </c>
      <c r="F100" s="112">
        <f t="shared" si="2"/>
        <v>40.208388428853411</v>
      </c>
      <c r="G100" s="99"/>
      <c r="H100" s="99"/>
    </row>
    <row r="101" spans="1:8" x14ac:dyDescent="0.25">
      <c r="A101" s="226"/>
      <c r="B101" s="227">
        <v>92601</v>
      </c>
      <c r="C101" s="228" t="s">
        <v>211</v>
      </c>
      <c r="D101" s="205">
        <v>704400</v>
      </c>
      <c r="E101" s="205">
        <v>22425.99</v>
      </c>
      <c r="F101" s="206">
        <f t="shared" si="2"/>
        <v>3.1837010221465083</v>
      </c>
      <c r="G101" s="1"/>
      <c r="H101" s="1"/>
    </row>
    <row r="102" spans="1:8" x14ac:dyDescent="0.25">
      <c r="A102" s="226"/>
      <c r="B102" s="227">
        <v>92604</v>
      </c>
      <c r="C102" s="228" t="s">
        <v>212</v>
      </c>
      <c r="D102" s="205">
        <v>3551407</v>
      </c>
      <c r="E102" s="205">
        <v>1686803.8</v>
      </c>
      <c r="F102" s="206">
        <f t="shared" si="2"/>
        <v>47.496775221764217</v>
      </c>
      <c r="G102" s="1"/>
      <c r="H102" s="1"/>
    </row>
    <row r="103" spans="1:8" x14ac:dyDescent="0.25">
      <c r="A103" s="226"/>
      <c r="B103" s="227">
        <v>92605</v>
      </c>
      <c r="C103" s="228" t="s">
        <v>213</v>
      </c>
      <c r="D103" s="205">
        <v>388400</v>
      </c>
      <c r="E103" s="205">
        <v>158131</v>
      </c>
      <c r="F103" s="206">
        <f t="shared" si="2"/>
        <v>40.71343975283213</v>
      </c>
      <c r="G103" s="1"/>
      <c r="H103" s="1"/>
    </row>
    <row r="104" spans="1:8" ht="15.75" thickBot="1" x14ac:dyDescent="0.3">
      <c r="A104" s="553" t="s">
        <v>219</v>
      </c>
      <c r="B104" s="554"/>
      <c r="C104" s="554"/>
      <c r="D104" s="194">
        <f>D100+D97+D87+D82+D84+D69+D65+D57+D53+D50+D48+D41+D38+D31+D28+D25+D23+D20+D18+D16+D13+D10</f>
        <v>45175864.18</v>
      </c>
      <c r="E104" s="194">
        <f>E100+E97+E87+E84+E82+E69+E65+E57+E53+E50+E48+E41+E38+E31+E28+E25+E23+E20+E18+E16+E13+E10</f>
        <v>20887736.449999999</v>
      </c>
      <c r="F104" s="266">
        <f t="shared" si="2"/>
        <v>46.236495591482893</v>
      </c>
      <c r="G104" s="1"/>
      <c r="H104" s="1"/>
    </row>
    <row r="105" spans="1:8" x14ac:dyDescent="0.25">
      <c r="A105" s="1"/>
      <c r="B105" s="1"/>
      <c r="C105" s="174"/>
      <c r="D105" s="99"/>
      <c r="E105" s="99"/>
      <c r="F105" s="99"/>
      <c r="G105" s="1"/>
      <c r="H105" s="1"/>
    </row>
    <row r="106" spans="1:8" x14ac:dyDescent="0.25">
      <c r="A106" s="175"/>
      <c r="B106" s="175"/>
      <c r="C106" s="174"/>
      <c r="D106" s="99"/>
      <c r="E106" s="99"/>
      <c r="F106" s="99"/>
      <c r="G106" s="1"/>
      <c r="H106" s="1"/>
    </row>
    <row r="107" spans="1:8" x14ac:dyDescent="0.25">
      <c r="A107" s="1"/>
      <c r="B107" s="1"/>
      <c r="C107" s="174"/>
      <c r="D107" s="257"/>
      <c r="E107" s="257"/>
      <c r="F107" s="99"/>
      <c r="G107" s="1"/>
      <c r="H107" s="1"/>
    </row>
    <row r="108" spans="1:8" ht="16.5" thickBot="1" x14ac:dyDescent="0.3">
      <c r="C108" s="177" t="s">
        <v>216</v>
      </c>
      <c r="D108" s="178"/>
      <c r="E108" s="178"/>
      <c r="F108" s="178"/>
      <c r="G108" s="1"/>
      <c r="H108" s="1"/>
    </row>
    <row r="109" spans="1:8" ht="38.25" x14ac:dyDescent="0.25">
      <c r="A109" s="565" t="s">
        <v>141</v>
      </c>
      <c r="B109" s="566"/>
      <c r="C109" s="259" t="s">
        <v>217</v>
      </c>
      <c r="D109" s="260" t="s">
        <v>58</v>
      </c>
      <c r="E109" s="260" t="s">
        <v>59</v>
      </c>
      <c r="F109" s="261" t="s">
        <v>60</v>
      </c>
      <c r="G109" s="1"/>
      <c r="H109" s="1"/>
    </row>
    <row r="110" spans="1:8" x14ac:dyDescent="0.25">
      <c r="A110" s="567">
        <v>1</v>
      </c>
      <c r="B110" s="568"/>
      <c r="C110" s="262">
        <v>2</v>
      </c>
      <c r="D110" s="263">
        <v>3</v>
      </c>
      <c r="E110" s="263">
        <v>4</v>
      </c>
      <c r="F110" s="264">
        <v>5</v>
      </c>
      <c r="G110" s="1"/>
      <c r="H110" s="1"/>
    </row>
    <row r="111" spans="1:8" ht="15.75" customHeight="1" x14ac:dyDescent="0.25">
      <c r="A111" s="569">
        <v>992</v>
      </c>
      <c r="B111" s="570"/>
      <c r="C111" s="191" t="s">
        <v>221</v>
      </c>
      <c r="D111" s="192">
        <v>1411695</v>
      </c>
      <c r="E111" s="192">
        <v>1046079.88</v>
      </c>
      <c r="F111" s="193">
        <f>E111/D111*100</f>
        <v>74.100983569397073</v>
      </c>
      <c r="G111" s="1"/>
      <c r="H111" s="1"/>
    </row>
    <row r="112" spans="1:8" ht="15.75" customHeight="1" x14ac:dyDescent="0.25">
      <c r="A112" s="569">
        <v>991</v>
      </c>
      <c r="B112" s="571"/>
      <c r="C112" s="267" t="s">
        <v>220</v>
      </c>
      <c r="D112" s="192">
        <v>0</v>
      </c>
      <c r="E112" s="192">
        <v>20650</v>
      </c>
      <c r="F112" s="193"/>
      <c r="G112" s="1"/>
      <c r="H112" s="1"/>
    </row>
    <row r="113" spans="1:8" ht="18.75" customHeight="1" thickBot="1" x14ac:dyDescent="0.3">
      <c r="A113" s="538" t="s">
        <v>218</v>
      </c>
      <c r="B113" s="572"/>
      <c r="C113" s="539"/>
      <c r="D113" s="265">
        <f>D112+D111</f>
        <v>1411695</v>
      </c>
      <c r="E113" s="265">
        <f>E112+E111</f>
        <v>1066729.8799999999</v>
      </c>
      <c r="F113" s="188">
        <f>E113/D113*100</f>
        <v>75.563764127520443</v>
      </c>
      <c r="G113" s="1"/>
      <c r="H113" s="1"/>
    </row>
    <row r="114" spans="1:8" x14ac:dyDescent="0.25">
      <c r="C114" s="174"/>
      <c r="D114" s="99"/>
      <c r="E114" s="99"/>
      <c r="F114" s="99"/>
    </row>
    <row r="115" spans="1:8" x14ac:dyDescent="0.25">
      <c r="C115" s="174"/>
      <c r="D115" s="99"/>
      <c r="E115" s="99"/>
      <c r="F115" s="99"/>
    </row>
    <row r="116" spans="1:8" x14ac:dyDescent="0.25">
      <c r="C116" s="174"/>
      <c r="D116" s="99"/>
      <c r="E116" s="99"/>
      <c r="F116" s="99"/>
    </row>
    <row r="117" spans="1:8" x14ac:dyDescent="0.25">
      <c r="C117" s="174"/>
      <c r="D117" s="99"/>
      <c r="E117" s="99"/>
      <c r="F117" s="99"/>
    </row>
    <row r="118" spans="1:8" x14ac:dyDescent="0.25">
      <c r="C118" s="174"/>
      <c r="D118" s="99"/>
      <c r="E118" s="99"/>
      <c r="F118" s="99"/>
    </row>
    <row r="119" spans="1:8" x14ac:dyDescent="0.25">
      <c r="C119" s="174"/>
      <c r="D119" s="99"/>
      <c r="E119" s="99"/>
      <c r="F119" s="99"/>
    </row>
    <row r="120" spans="1:8" x14ac:dyDescent="0.25">
      <c r="C120" s="174"/>
      <c r="D120" s="99"/>
      <c r="E120" s="99"/>
      <c r="F120" s="99"/>
    </row>
    <row r="121" spans="1:8" x14ac:dyDescent="0.25">
      <c r="C121" s="174"/>
      <c r="D121" s="99"/>
      <c r="E121" s="99"/>
      <c r="F121" s="99"/>
    </row>
    <row r="122" spans="1:8" x14ac:dyDescent="0.25">
      <c r="C122" s="174"/>
      <c r="D122" s="99"/>
      <c r="E122" s="99"/>
      <c r="F122" s="99"/>
    </row>
    <row r="123" spans="1:8" x14ac:dyDescent="0.25">
      <c r="C123" s="174"/>
      <c r="D123" s="99"/>
      <c r="E123" s="99"/>
      <c r="F123" s="99"/>
    </row>
    <row r="124" spans="1:8" x14ac:dyDescent="0.25">
      <c r="C124" s="174"/>
      <c r="D124" s="99"/>
      <c r="E124" s="99"/>
      <c r="F124" s="99"/>
    </row>
    <row r="125" spans="1:8" x14ac:dyDescent="0.25">
      <c r="C125" s="174"/>
      <c r="D125" s="99"/>
      <c r="E125" s="99"/>
      <c r="F125" s="99"/>
    </row>
    <row r="126" spans="1:8" x14ac:dyDescent="0.25">
      <c r="C126" s="174"/>
      <c r="D126" s="99"/>
      <c r="E126" s="99"/>
      <c r="F126" s="99"/>
    </row>
    <row r="127" spans="1:8" x14ac:dyDescent="0.25">
      <c r="C127" s="174"/>
      <c r="D127" s="99"/>
      <c r="E127" s="99"/>
      <c r="F127" s="99"/>
    </row>
    <row r="128" spans="1:8" x14ac:dyDescent="0.25">
      <c r="C128" s="174"/>
      <c r="D128" s="99"/>
      <c r="E128" s="99"/>
      <c r="F128" s="99"/>
    </row>
    <row r="129" spans="3:6" x14ac:dyDescent="0.25">
      <c r="C129" s="174"/>
      <c r="D129" s="99"/>
      <c r="E129" s="99"/>
      <c r="F129" s="99"/>
    </row>
    <row r="130" spans="3:6" x14ac:dyDescent="0.25">
      <c r="C130" s="174"/>
      <c r="D130" s="99"/>
      <c r="E130" s="99"/>
      <c r="F130" s="99"/>
    </row>
    <row r="131" spans="3:6" x14ac:dyDescent="0.25">
      <c r="C131" s="174"/>
      <c r="D131" s="99"/>
      <c r="E131" s="99"/>
      <c r="F131" s="99"/>
    </row>
    <row r="132" spans="3:6" x14ac:dyDescent="0.25">
      <c r="C132" s="174"/>
      <c r="D132" s="99"/>
      <c r="E132" s="99"/>
      <c r="F132" s="99"/>
    </row>
    <row r="133" spans="3:6" x14ac:dyDescent="0.25">
      <c r="C133" s="174"/>
      <c r="D133" s="99"/>
      <c r="E133" s="99"/>
      <c r="F133" s="99"/>
    </row>
    <row r="134" spans="3:6" x14ac:dyDescent="0.25">
      <c r="C134" s="174"/>
      <c r="D134" s="99"/>
      <c r="E134" s="99"/>
      <c r="F134" s="99"/>
    </row>
    <row r="135" spans="3:6" x14ac:dyDescent="0.25">
      <c r="C135" s="174"/>
      <c r="D135" s="99"/>
      <c r="E135" s="99"/>
      <c r="F135" s="99"/>
    </row>
    <row r="136" spans="3:6" x14ac:dyDescent="0.25">
      <c r="C136" s="174"/>
      <c r="D136" s="99"/>
      <c r="E136" s="99"/>
      <c r="F136" s="99"/>
    </row>
    <row r="137" spans="3:6" x14ac:dyDescent="0.25">
      <c r="C137" s="174"/>
      <c r="D137" s="99"/>
      <c r="E137" s="99"/>
      <c r="F137" s="99"/>
    </row>
    <row r="138" spans="3:6" x14ac:dyDescent="0.25">
      <c r="C138" s="174"/>
      <c r="D138" s="99"/>
      <c r="E138" s="99"/>
      <c r="F138" s="99"/>
    </row>
    <row r="139" spans="3:6" x14ac:dyDescent="0.25">
      <c r="C139" s="1"/>
      <c r="D139" s="99"/>
      <c r="E139" s="99"/>
      <c r="F139" s="99"/>
    </row>
    <row r="140" spans="3:6" x14ac:dyDescent="0.25">
      <c r="C140" s="1"/>
      <c r="D140" s="99"/>
      <c r="E140" s="99"/>
      <c r="F140" s="99"/>
    </row>
    <row r="141" spans="3:6" x14ac:dyDescent="0.25">
      <c r="C141" s="1"/>
      <c r="D141" s="99"/>
      <c r="E141" s="99"/>
      <c r="F141" s="99"/>
    </row>
    <row r="142" spans="3:6" x14ac:dyDescent="0.25">
      <c r="C142" s="1"/>
      <c r="D142" s="99"/>
      <c r="E142" s="99"/>
      <c r="F142" s="99"/>
    </row>
    <row r="143" spans="3:6" x14ac:dyDescent="0.25">
      <c r="C143" s="1"/>
      <c r="D143" s="99"/>
      <c r="E143" s="99"/>
      <c r="F143" s="99"/>
    </row>
    <row r="144" spans="3:6" x14ac:dyDescent="0.25">
      <c r="C144" s="1"/>
      <c r="D144" s="99"/>
      <c r="E144" s="99"/>
      <c r="F144" s="99"/>
    </row>
    <row r="145" spans="3:6" x14ac:dyDescent="0.25">
      <c r="C145" s="1"/>
      <c r="D145" s="99"/>
      <c r="E145" s="99"/>
      <c r="F145" s="99"/>
    </row>
    <row r="146" spans="3:6" x14ac:dyDescent="0.25">
      <c r="D146" s="99"/>
      <c r="E146" s="99"/>
      <c r="F146" s="99"/>
    </row>
    <row r="147" spans="3:6" x14ac:dyDescent="0.25">
      <c r="D147" s="99"/>
      <c r="E147" s="99"/>
      <c r="F147" s="99"/>
    </row>
    <row r="148" spans="3:6" x14ac:dyDescent="0.25">
      <c r="D148" s="99"/>
      <c r="E148" s="99"/>
      <c r="F148" s="99"/>
    </row>
    <row r="149" spans="3:6" x14ac:dyDescent="0.25">
      <c r="D149" s="99"/>
      <c r="E149" s="99"/>
      <c r="F149" s="99"/>
    </row>
    <row r="150" spans="3:6" x14ac:dyDescent="0.25">
      <c r="D150" s="99"/>
      <c r="E150" s="99"/>
      <c r="F150" s="99"/>
    </row>
    <row r="151" spans="3:6" x14ac:dyDescent="0.25">
      <c r="D151" s="99"/>
      <c r="E151" s="99"/>
      <c r="F151" s="99"/>
    </row>
    <row r="152" spans="3:6" x14ac:dyDescent="0.25">
      <c r="D152" s="99"/>
      <c r="E152" s="99"/>
      <c r="F152" s="99"/>
    </row>
    <row r="153" spans="3:6" x14ac:dyDescent="0.25">
      <c r="D153" s="99"/>
      <c r="E153" s="99"/>
      <c r="F153" s="99"/>
    </row>
    <row r="154" spans="3:6" x14ac:dyDescent="0.25">
      <c r="D154" s="99"/>
      <c r="E154" s="99"/>
      <c r="F154" s="99"/>
    </row>
    <row r="155" spans="3:6" x14ac:dyDescent="0.25">
      <c r="D155" s="99"/>
      <c r="E155" s="99"/>
      <c r="F155" s="99"/>
    </row>
    <row r="156" spans="3:6" x14ac:dyDescent="0.25">
      <c r="D156" s="99"/>
      <c r="E156" s="99"/>
      <c r="F156" s="99"/>
    </row>
    <row r="157" spans="3:6" x14ac:dyDescent="0.25">
      <c r="D157" s="99"/>
      <c r="E157" s="99"/>
      <c r="F157" s="99"/>
    </row>
    <row r="158" spans="3:6" x14ac:dyDescent="0.25">
      <c r="D158" s="99"/>
      <c r="E158" s="99"/>
      <c r="F158" s="99"/>
    </row>
    <row r="159" spans="3:6" x14ac:dyDescent="0.25">
      <c r="D159" s="99"/>
      <c r="E159" s="99"/>
      <c r="F159" s="99"/>
    </row>
    <row r="160" spans="3:6" x14ac:dyDescent="0.25">
      <c r="D160" s="99"/>
      <c r="E160" s="99"/>
      <c r="F160" s="99"/>
    </row>
    <row r="161" spans="4:6" x14ac:dyDescent="0.25">
      <c r="D161" s="99"/>
      <c r="E161" s="99"/>
      <c r="F161" s="99"/>
    </row>
    <row r="162" spans="4:6" x14ac:dyDescent="0.25">
      <c r="D162" s="99"/>
      <c r="E162" s="99"/>
      <c r="F162" s="99"/>
    </row>
    <row r="163" spans="4:6" x14ac:dyDescent="0.25">
      <c r="D163" s="99"/>
      <c r="E163" s="99"/>
      <c r="F163" s="99"/>
    </row>
    <row r="164" spans="4:6" x14ac:dyDescent="0.25">
      <c r="D164" s="99"/>
      <c r="E164" s="99"/>
      <c r="F164" s="99"/>
    </row>
    <row r="165" spans="4:6" x14ac:dyDescent="0.25">
      <c r="D165" s="99"/>
      <c r="E165" s="99"/>
      <c r="F165" s="99"/>
    </row>
    <row r="166" spans="4:6" x14ac:dyDescent="0.25">
      <c r="D166" s="99"/>
      <c r="E166" s="99"/>
      <c r="F166" s="99"/>
    </row>
    <row r="167" spans="4:6" x14ac:dyDescent="0.25">
      <c r="D167" s="99"/>
      <c r="E167" s="99"/>
      <c r="F167" s="99"/>
    </row>
    <row r="168" spans="4:6" x14ac:dyDescent="0.25">
      <c r="D168" s="99"/>
      <c r="E168" s="99"/>
      <c r="F168" s="99"/>
    </row>
    <row r="169" spans="4:6" x14ac:dyDescent="0.25">
      <c r="D169" s="99"/>
      <c r="E169" s="99"/>
      <c r="F169" s="99"/>
    </row>
    <row r="170" spans="4:6" x14ac:dyDescent="0.25">
      <c r="D170" s="99"/>
      <c r="E170" s="99"/>
      <c r="F170" s="99"/>
    </row>
    <row r="171" spans="4:6" x14ac:dyDescent="0.25">
      <c r="D171" s="99"/>
      <c r="E171" s="99"/>
      <c r="F171" s="99"/>
    </row>
    <row r="172" spans="4:6" x14ac:dyDescent="0.25">
      <c r="D172" s="99"/>
      <c r="E172" s="99"/>
      <c r="F172" s="99"/>
    </row>
    <row r="173" spans="4:6" x14ac:dyDescent="0.25">
      <c r="D173" s="99"/>
      <c r="E173" s="99"/>
      <c r="F173" s="99"/>
    </row>
    <row r="174" spans="4:6" x14ac:dyDescent="0.25">
      <c r="D174" s="99"/>
      <c r="E174" s="99"/>
      <c r="F174" s="99"/>
    </row>
    <row r="175" spans="4:6" x14ac:dyDescent="0.25">
      <c r="D175" s="99"/>
      <c r="E175" s="99"/>
      <c r="F175" s="99"/>
    </row>
    <row r="176" spans="4:6" x14ac:dyDescent="0.25">
      <c r="D176" s="99"/>
      <c r="E176" s="99"/>
      <c r="F176" s="99"/>
    </row>
    <row r="177" spans="4:6" x14ac:dyDescent="0.25">
      <c r="D177" s="99"/>
      <c r="E177" s="99"/>
      <c r="F177" s="99"/>
    </row>
    <row r="178" spans="4:6" x14ac:dyDescent="0.25">
      <c r="D178" s="99"/>
      <c r="E178" s="99"/>
      <c r="F178" s="99"/>
    </row>
    <row r="179" spans="4:6" x14ac:dyDescent="0.25">
      <c r="D179" s="99"/>
      <c r="E179" s="99"/>
      <c r="F179" s="99"/>
    </row>
    <row r="180" spans="4:6" x14ac:dyDescent="0.25">
      <c r="D180" s="99"/>
      <c r="E180" s="99"/>
      <c r="F180" s="99"/>
    </row>
    <row r="181" spans="4:6" x14ac:dyDescent="0.25">
      <c r="D181" s="99"/>
      <c r="E181" s="99"/>
      <c r="F181" s="99"/>
    </row>
    <row r="182" spans="4:6" x14ac:dyDescent="0.25">
      <c r="D182" s="99"/>
      <c r="E182" s="99"/>
      <c r="F182" s="99"/>
    </row>
    <row r="183" spans="4:6" x14ac:dyDescent="0.25">
      <c r="D183" s="99"/>
      <c r="E183" s="99"/>
      <c r="F183" s="99"/>
    </row>
    <row r="184" spans="4:6" x14ac:dyDescent="0.25">
      <c r="D184" s="99"/>
      <c r="E184" s="99"/>
      <c r="F184" s="99"/>
    </row>
    <row r="185" spans="4:6" x14ac:dyDescent="0.25">
      <c r="D185" s="99"/>
      <c r="E185" s="99"/>
      <c r="F185" s="99"/>
    </row>
    <row r="186" spans="4:6" x14ac:dyDescent="0.25">
      <c r="D186" s="99"/>
      <c r="E186" s="99"/>
      <c r="F186" s="99"/>
    </row>
    <row r="187" spans="4:6" x14ac:dyDescent="0.25">
      <c r="D187" s="99"/>
      <c r="E187" s="99"/>
      <c r="F187" s="99"/>
    </row>
    <row r="188" spans="4:6" x14ac:dyDescent="0.25">
      <c r="D188" s="99"/>
      <c r="E188" s="99"/>
      <c r="F188" s="99"/>
    </row>
    <row r="189" spans="4:6" x14ac:dyDescent="0.25">
      <c r="D189" s="99"/>
      <c r="E189" s="99"/>
      <c r="F189" s="99"/>
    </row>
    <row r="190" spans="4:6" x14ac:dyDescent="0.25">
      <c r="D190" s="99"/>
      <c r="E190" s="99"/>
      <c r="F190" s="99"/>
    </row>
    <row r="191" spans="4:6" x14ac:dyDescent="0.25">
      <c r="D191" s="99"/>
      <c r="E191" s="99"/>
      <c r="F191" s="99"/>
    </row>
    <row r="192" spans="4:6" x14ac:dyDescent="0.25">
      <c r="D192" s="99"/>
      <c r="E192" s="99"/>
      <c r="F192" s="99"/>
    </row>
    <row r="193" spans="4:6" x14ac:dyDescent="0.25">
      <c r="D193" s="99"/>
      <c r="E193" s="99"/>
      <c r="F193" s="99"/>
    </row>
    <row r="194" spans="4:6" x14ac:dyDescent="0.25">
      <c r="D194" s="99"/>
      <c r="E194" s="99"/>
      <c r="F194" s="99"/>
    </row>
    <row r="195" spans="4:6" x14ac:dyDescent="0.25">
      <c r="D195" s="99"/>
      <c r="E195" s="99"/>
      <c r="F195" s="99"/>
    </row>
    <row r="196" spans="4:6" x14ac:dyDescent="0.25">
      <c r="D196" s="99"/>
      <c r="E196" s="99"/>
      <c r="F196" s="99"/>
    </row>
    <row r="197" spans="4:6" x14ac:dyDescent="0.25">
      <c r="D197" s="99"/>
      <c r="E197" s="99"/>
      <c r="F197" s="99"/>
    </row>
    <row r="198" spans="4:6" x14ac:dyDescent="0.25">
      <c r="D198" s="99"/>
      <c r="E198" s="99"/>
      <c r="F198" s="99"/>
    </row>
    <row r="199" spans="4:6" x14ac:dyDescent="0.25">
      <c r="D199" s="99"/>
      <c r="E199" s="99"/>
      <c r="F199" s="99"/>
    </row>
    <row r="200" spans="4:6" x14ac:dyDescent="0.25">
      <c r="D200" s="99"/>
      <c r="E200" s="99"/>
      <c r="F200" s="99"/>
    </row>
    <row r="201" spans="4:6" x14ac:dyDescent="0.25">
      <c r="D201" s="99"/>
      <c r="E201" s="99"/>
      <c r="F201" s="99"/>
    </row>
    <row r="202" spans="4:6" x14ac:dyDescent="0.25">
      <c r="D202" s="99"/>
      <c r="E202" s="99"/>
      <c r="F202" s="99"/>
    </row>
    <row r="203" spans="4:6" x14ac:dyDescent="0.25">
      <c r="D203" s="99"/>
      <c r="E203" s="99"/>
      <c r="F203" s="99"/>
    </row>
    <row r="204" spans="4:6" x14ac:dyDescent="0.25">
      <c r="D204" s="99"/>
      <c r="E204" s="99"/>
      <c r="F204" s="99"/>
    </row>
    <row r="205" spans="4:6" x14ac:dyDescent="0.25">
      <c r="D205" s="99"/>
      <c r="E205" s="99"/>
      <c r="F205" s="99"/>
    </row>
    <row r="206" spans="4:6" x14ac:dyDescent="0.25">
      <c r="D206" s="99"/>
      <c r="E206" s="99"/>
      <c r="F206" s="99"/>
    </row>
    <row r="207" spans="4:6" x14ac:dyDescent="0.25">
      <c r="D207" s="99"/>
      <c r="E207" s="99"/>
      <c r="F207" s="99"/>
    </row>
    <row r="208" spans="4:6" x14ac:dyDescent="0.25">
      <c r="D208" s="99"/>
      <c r="E208" s="99"/>
      <c r="F208" s="99"/>
    </row>
    <row r="209" spans="4:6" x14ac:dyDescent="0.25">
      <c r="D209" s="99"/>
      <c r="E209" s="99"/>
      <c r="F209" s="99"/>
    </row>
    <row r="210" spans="4:6" x14ac:dyDescent="0.25">
      <c r="D210" s="99"/>
      <c r="E210" s="99"/>
      <c r="F210" s="99"/>
    </row>
    <row r="211" spans="4:6" x14ac:dyDescent="0.25">
      <c r="D211" s="99"/>
      <c r="E211" s="99"/>
      <c r="F211" s="99"/>
    </row>
    <row r="212" spans="4:6" x14ac:dyDescent="0.25">
      <c r="D212" s="99"/>
      <c r="E212" s="99"/>
      <c r="F212" s="99"/>
    </row>
    <row r="213" spans="4:6" x14ac:dyDescent="0.25">
      <c r="D213" s="99"/>
      <c r="E213" s="99"/>
      <c r="F213" s="99"/>
    </row>
    <row r="214" spans="4:6" x14ac:dyDescent="0.25">
      <c r="D214" s="99"/>
      <c r="E214" s="99"/>
      <c r="F214" s="99"/>
    </row>
    <row r="215" spans="4:6" x14ac:dyDescent="0.25">
      <c r="D215" s="99"/>
      <c r="E215" s="99"/>
      <c r="F215" s="99"/>
    </row>
    <row r="216" spans="4:6" x14ac:dyDescent="0.25">
      <c r="D216" s="99"/>
      <c r="E216" s="99"/>
      <c r="F216" s="99"/>
    </row>
    <row r="217" spans="4:6" x14ac:dyDescent="0.25">
      <c r="D217" s="99"/>
      <c r="E217" s="99"/>
      <c r="F217" s="99"/>
    </row>
    <row r="218" spans="4:6" x14ac:dyDescent="0.25">
      <c r="D218" s="99"/>
      <c r="E218" s="99"/>
      <c r="F218" s="99"/>
    </row>
    <row r="219" spans="4:6" x14ac:dyDescent="0.25">
      <c r="D219" s="99"/>
      <c r="E219" s="99"/>
      <c r="F219" s="99"/>
    </row>
    <row r="220" spans="4:6" x14ac:dyDescent="0.25">
      <c r="D220" s="99"/>
      <c r="E220" s="99"/>
      <c r="F220" s="99"/>
    </row>
    <row r="221" spans="4:6" x14ac:dyDescent="0.25">
      <c r="D221" s="99"/>
      <c r="E221" s="99"/>
      <c r="F221" s="99"/>
    </row>
    <row r="222" spans="4:6" x14ac:dyDescent="0.25">
      <c r="D222" s="99"/>
      <c r="E222" s="99"/>
      <c r="F222" s="99"/>
    </row>
    <row r="223" spans="4:6" x14ac:dyDescent="0.25">
      <c r="D223" s="99"/>
      <c r="E223" s="99"/>
      <c r="F223" s="99"/>
    </row>
    <row r="224" spans="4:6" x14ac:dyDescent="0.25">
      <c r="D224" s="99"/>
      <c r="E224" s="99"/>
      <c r="F224" s="99"/>
    </row>
    <row r="225" spans="4:6" x14ac:dyDescent="0.25">
      <c r="D225" s="99"/>
      <c r="E225" s="99"/>
      <c r="F225" s="99"/>
    </row>
    <row r="226" spans="4:6" x14ac:dyDescent="0.25">
      <c r="D226" s="99"/>
      <c r="E226" s="99"/>
      <c r="F226" s="99"/>
    </row>
    <row r="227" spans="4:6" x14ac:dyDescent="0.25">
      <c r="D227" s="99"/>
      <c r="E227" s="99"/>
      <c r="F227" s="99"/>
    </row>
    <row r="228" spans="4:6" x14ac:dyDescent="0.25">
      <c r="D228" s="99"/>
      <c r="E228" s="99"/>
      <c r="F228" s="99"/>
    </row>
    <row r="229" spans="4:6" x14ac:dyDescent="0.25">
      <c r="D229" s="99"/>
      <c r="E229" s="99"/>
      <c r="F229" s="99"/>
    </row>
    <row r="230" spans="4:6" x14ac:dyDescent="0.25">
      <c r="D230" s="99"/>
      <c r="E230" s="99"/>
      <c r="F230" s="99"/>
    </row>
    <row r="231" spans="4:6" x14ac:dyDescent="0.25">
      <c r="D231" s="99"/>
      <c r="E231" s="99"/>
      <c r="F231" s="99"/>
    </row>
    <row r="232" spans="4:6" x14ac:dyDescent="0.25">
      <c r="D232" s="99"/>
      <c r="E232" s="99"/>
      <c r="F232" s="99"/>
    </row>
    <row r="233" spans="4:6" x14ac:dyDescent="0.25">
      <c r="D233" s="99"/>
      <c r="E233" s="99"/>
      <c r="F233" s="99"/>
    </row>
    <row r="234" spans="4:6" x14ac:dyDescent="0.25">
      <c r="D234" s="99"/>
      <c r="E234" s="99"/>
      <c r="F234" s="99"/>
    </row>
    <row r="235" spans="4:6" x14ac:dyDescent="0.25">
      <c r="D235" s="99"/>
      <c r="E235" s="99"/>
      <c r="F235" s="99"/>
    </row>
    <row r="236" spans="4:6" x14ac:dyDescent="0.25">
      <c r="D236" s="99"/>
      <c r="E236" s="99"/>
      <c r="F236" s="99"/>
    </row>
    <row r="237" spans="4:6" x14ac:dyDescent="0.25">
      <c r="D237" s="99"/>
      <c r="E237" s="99"/>
      <c r="F237" s="99"/>
    </row>
    <row r="238" spans="4:6" x14ac:dyDescent="0.25">
      <c r="D238" s="99"/>
      <c r="E238" s="99"/>
      <c r="F238" s="99"/>
    </row>
    <row r="239" spans="4:6" x14ac:dyDescent="0.25">
      <c r="D239" s="99"/>
      <c r="E239" s="99"/>
      <c r="F239" s="99"/>
    </row>
    <row r="240" spans="4:6" x14ac:dyDescent="0.25">
      <c r="D240" s="99"/>
      <c r="E240" s="99"/>
      <c r="F240" s="99"/>
    </row>
    <row r="241" spans="4:6" x14ac:dyDescent="0.25">
      <c r="D241" s="99"/>
      <c r="E241" s="99"/>
      <c r="F241" s="99"/>
    </row>
    <row r="242" spans="4:6" x14ac:dyDescent="0.25">
      <c r="D242" s="99"/>
      <c r="E242" s="99"/>
      <c r="F242" s="99"/>
    </row>
    <row r="243" spans="4:6" x14ac:dyDescent="0.25">
      <c r="D243" s="99"/>
      <c r="E243" s="99"/>
      <c r="F243" s="99"/>
    </row>
    <row r="244" spans="4:6" x14ac:dyDescent="0.25">
      <c r="D244" s="99"/>
      <c r="E244" s="99"/>
      <c r="F244" s="99"/>
    </row>
    <row r="245" spans="4:6" x14ac:dyDescent="0.25">
      <c r="D245" s="99"/>
      <c r="E245" s="99"/>
      <c r="F245" s="99"/>
    </row>
    <row r="246" spans="4:6" x14ac:dyDescent="0.25">
      <c r="D246" s="99"/>
      <c r="E246" s="99"/>
      <c r="F246" s="99"/>
    </row>
    <row r="247" spans="4:6" x14ac:dyDescent="0.25">
      <c r="D247" s="99"/>
      <c r="E247" s="99"/>
      <c r="F247" s="99"/>
    </row>
    <row r="248" spans="4:6" x14ac:dyDescent="0.25">
      <c r="D248" s="99"/>
      <c r="E248" s="99"/>
      <c r="F248" s="99"/>
    </row>
    <row r="249" spans="4:6" x14ac:dyDescent="0.25">
      <c r="D249" s="99"/>
      <c r="E249" s="99"/>
      <c r="F249" s="99"/>
    </row>
  </sheetData>
  <mergeCells count="15">
    <mergeCell ref="A109:B109"/>
    <mergeCell ref="A110:B110"/>
    <mergeCell ref="A111:B111"/>
    <mergeCell ref="A112:B112"/>
    <mergeCell ref="A113:C113"/>
    <mergeCell ref="A104:C104"/>
    <mergeCell ref="E1:F1"/>
    <mergeCell ref="A2:F2"/>
    <mergeCell ref="A3:F3"/>
    <mergeCell ref="A6:A7"/>
    <mergeCell ref="B6:B7"/>
    <mergeCell ref="C6:C7"/>
    <mergeCell ref="D6:D8"/>
    <mergeCell ref="E6:E8"/>
    <mergeCell ref="F6:F8"/>
  </mergeCells>
  <pageMargins left="0.51181102362204722" right="0.51181102362204722" top="0.5511811023622047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zoomScaleNormal="100" workbookViewId="0">
      <selection activeCell="C101" sqref="C101"/>
    </sheetView>
  </sheetViews>
  <sheetFormatPr defaultRowHeight="15" x14ac:dyDescent="0.25"/>
  <cols>
    <col min="1" max="1" width="5.85546875" customWidth="1"/>
    <col min="2" max="2" width="8.7109375" customWidth="1"/>
    <col min="3" max="3" width="38.140625" customWidth="1"/>
    <col min="4" max="4" width="14" customWidth="1"/>
    <col min="5" max="5" width="13.85546875" customWidth="1"/>
    <col min="6" max="6" width="11.42578125" customWidth="1"/>
  </cols>
  <sheetData>
    <row r="1" spans="1:8" x14ac:dyDescent="0.25">
      <c r="E1" s="555" t="s">
        <v>222</v>
      </c>
      <c r="F1" s="555"/>
    </row>
    <row r="2" spans="1:8" ht="15.75" x14ac:dyDescent="0.25">
      <c r="A2" s="556"/>
      <c r="B2" s="556"/>
      <c r="C2" s="556"/>
      <c r="D2" s="556"/>
      <c r="E2" s="556"/>
      <c r="F2" s="556"/>
      <c r="G2" s="1"/>
    </row>
    <row r="3" spans="1:8" ht="21.75" customHeight="1" thickBot="1" x14ac:dyDescent="0.3">
      <c r="A3" s="1"/>
      <c r="B3" s="1"/>
      <c r="C3" s="176" t="s">
        <v>223</v>
      </c>
      <c r="D3" s="1"/>
      <c r="E3" s="1"/>
      <c r="F3" s="1"/>
      <c r="G3" s="1"/>
    </row>
    <row r="4" spans="1:8" x14ac:dyDescent="0.25">
      <c r="A4" s="544" t="s">
        <v>1</v>
      </c>
      <c r="B4" s="546" t="s">
        <v>144</v>
      </c>
      <c r="C4" s="546" t="s">
        <v>145</v>
      </c>
      <c r="D4" s="559" t="s">
        <v>146</v>
      </c>
      <c r="E4" s="559" t="s">
        <v>59</v>
      </c>
      <c r="F4" s="562" t="s">
        <v>60</v>
      </c>
      <c r="G4" s="1"/>
    </row>
    <row r="5" spans="1:8" x14ac:dyDescent="0.25">
      <c r="A5" s="545"/>
      <c r="B5" s="547"/>
      <c r="C5" s="547"/>
      <c r="D5" s="560"/>
      <c r="E5" s="560"/>
      <c r="F5" s="563"/>
      <c r="G5" s="1"/>
    </row>
    <row r="6" spans="1:8" x14ac:dyDescent="0.25">
      <c r="A6" s="84"/>
      <c r="B6" s="85"/>
      <c r="C6" s="86"/>
      <c r="D6" s="561"/>
      <c r="E6" s="561"/>
      <c r="F6" s="564"/>
      <c r="G6" s="1"/>
    </row>
    <row r="7" spans="1:8" x14ac:dyDescent="0.25">
      <c r="A7" s="89">
        <v>1</v>
      </c>
      <c r="B7" s="90">
        <v>2</v>
      </c>
      <c r="C7" s="198">
        <v>3</v>
      </c>
      <c r="D7" s="92">
        <v>4</v>
      </c>
      <c r="E7" s="92">
        <v>5</v>
      </c>
      <c r="F7" s="93">
        <v>6</v>
      </c>
      <c r="G7" s="1"/>
    </row>
    <row r="8" spans="1:8" x14ac:dyDescent="0.25">
      <c r="A8" s="199" t="s">
        <v>64</v>
      </c>
      <c r="B8" s="200"/>
      <c r="C8" s="201" t="s">
        <v>65</v>
      </c>
      <c r="D8" s="97">
        <f>D9+D10</f>
        <v>75015.179999999993</v>
      </c>
      <c r="E8" s="97">
        <f>E9+E10</f>
        <v>72672.850000000006</v>
      </c>
      <c r="F8" s="98">
        <f t="shared" ref="F8:F39" si="0">E8/D8*100</f>
        <v>96.877525322208129</v>
      </c>
      <c r="G8" s="99"/>
    </row>
    <row r="9" spans="1:8" x14ac:dyDescent="0.25">
      <c r="A9" s="202"/>
      <c r="B9" s="203" t="s">
        <v>147</v>
      </c>
      <c r="C9" s="204" t="s">
        <v>148</v>
      </c>
      <c r="D9" s="205">
        <v>7444</v>
      </c>
      <c r="E9" s="205">
        <v>5607.21</v>
      </c>
      <c r="F9" s="206">
        <f t="shared" si="0"/>
        <v>75.325228371843096</v>
      </c>
      <c r="G9" s="1"/>
    </row>
    <row r="10" spans="1:8" x14ac:dyDescent="0.25">
      <c r="A10" s="202"/>
      <c r="B10" s="203" t="s">
        <v>149</v>
      </c>
      <c r="C10" s="204" t="s">
        <v>150</v>
      </c>
      <c r="D10" s="205">
        <v>67571.179999999993</v>
      </c>
      <c r="E10" s="205">
        <v>67065.64</v>
      </c>
      <c r="F10" s="206">
        <f t="shared" si="0"/>
        <v>99.251840799583505</v>
      </c>
      <c r="G10" s="1"/>
    </row>
    <row r="11" spans="1:8" x14ac:dyDescent="0.25">
      <c r="A11" s="199" t="s">
        <v>70</v>
      </c>
      <c r="B11" s="200"/>
      <c r="C11" s="201" t="s">
        <v>71</v>
      </c>
      <c r="D11" s="111">
        <v>365417</v>
      </c>
      <c r="E11" s="111">
        <v>48077.08</v>
      </c>
      <c r="F11" s="112">
        <f t="shared" si="0"/>
        <v>13.15677157877165</v>
      </c>
      <c r="G11" s="1"/>
    </row>
    <row r="12" spans="1:8" ht="25.5" x14ac:dyDescent="0.25">
      <c r="A12" s="202"/>
      <c r="B12" s="207">
        <v>15013</v>
      </c>
      <c r="C12" s="208" t="s">
        <v>152</v>
      </c>
      <c r="D12" s="205">
        <v>365417</v>
      </c>
      <c r="E12" s="205">
        <v>48077.08</v>
      </c>
      <c r="F12" s="206">
        <f t="shared" si="0"/>
        <v>13.15677157877165</v>
      </c>
      <c r="G12" s="1"/>
    </row>
    <row r="13" spans="1:8" ht="25.5" x14ac:dyDescent="0.25">
      <c r="A13" s="199" t="s">
        <v>153</v>
      </c>
      <c r="B13" s="200"/>
      <c r="C13" s="209" t="s">
        <v>154</v>
      </c>
      <c r="D13" s="111">
        <v>11000</v>
      </c>
      <c r="E13" s="111">
        <v>1087.08</v>
      </c>
      <c r="F13" s="112">
        <f t="shared" si="0"/>
        <v>9.8825454545454541</v>
      </c>
      <c r="G13" s="1"/>
    </row>
    <row r="14" spans="1:8" x14ac:dyDescent="0.25">
      <c r="A14" s="202"/>
      <c r="B14" s="207">
        <v>40002</v>
      </c>
      <c r="C14" s="204" t="s">
        <v>155</v>
      </c>
      <c r="D14" s="205">
        <v>11000</v>
      </c>
      <c r="E14" s="205">
        <v>1087.08</v>
      </c>
      <c r="F14" s="206">
        <f t="shared" si="0"/>
        <v>9.8825454545454541</v>
      </c>
      <c r="G14" s="1"/>
    </row>
    <row r="15" spans="1:8" x14ac:dyDescent="0.25">
      <c r="A15" s="199" t="s">
        <v>32</v>
      </c>
      <c r="B15" s="200"/>
      <c r="C15" s="201" t="s">
        <v>74</v>
      </c>
      <c r="D15" s="111">
        <v>30300</v>
      </c>
      <c r="E15" s="111">
        <v>20808.419999999998</v>
      </c>
      <c r="F15" s="112">
        <f t="shared" si="0"/>
        <v>68.674653465346523</v>
      </c>
      <c r="G15" s="1"/>
    </row>
    <row r="16" spans="1:8" x14ac:dyDescent="0.25">
      <c r="A16" s="202"/>
      <c r="B16" s="207">
        <v>50095</v>
      </c>
      <c r="C16" s="204" t="s">
        <v>156</v>
      </c>
      <c r="D16" s="205">
        <v>30300</v>
      </c>
      <c r="E16" s="205">
        <v>20808.419999999998</v>
      </c>
      <c r="F16" s="206">
        <f t="shared" si="0"/>
        <v>68.674653465346523</v>
      </c>
      <c r="G16" s="1"/>
      <c r="H16" s="1"/>
    </row>
    <row r="17" spans="1:8" x14ac:dyDescent="0.25">
      <c r="A17" s="199" t="s">
        <v>34</v>
      </c>
      <c r="B17" s="200"/>
      <c r="C17" s="201" t="s">
        <v>76</v>
      </c>
      <c r="D17" s="111">
        <f>D18+D19</f>
        <v>2032744</v>
      </c>
      <c r="E17" s="111">
        <f>E18+E19</f>
        <v>916312.18</v>
      </c>
      <c r="F17" s="112">
        <f t="shared" si="0"/>
        <v>45.077598556434062</v>
      </c>
      <c r="G17" s="99"/>
      <c r="H17" s="99"/>
    </row>
    <row r="18" spans="1:8" x14ac:dyDescent="0.25">
      <c r="A18" s="210"/>
      <c r="B18" s="211">
        <v>60014</v>
      </c>
      <c r="C18" s="212" t="s">
        <v>157</v>
      </c>
      <c r="D18" s="205">
        <v>100000</v>
      </c>
      <c r="E18" s="205">
        <v>54835.68</v>
      </c>
      <c r="F18" s="206">
        <f t="shared" si="0"/>
        <v>54.835679999999996</v>
      </c>
      <c r="G18" s="1"/>
      <c r="H18" s="1"/>
    </row>
    <row r="19" spans="1:8" x14ac:dyDescent="0.25">
      <c r="A19" s="213"/>
      <c r="B19" s="214">
        <v>60016</v>
      </c>
      <c r="C19" s="215" t="s">
        <v>158</v>
      </c>
      <c r="D19" s="205">
        <v>1932744</v>
      </c>
      <c r="E19" s="205">
        <v>861476.5</v>
      </c>
      <c r="F19" s="206">
        <f t="shared" si="0"/>
        <v>44.572716303866422</v>
      </c>
      <c r="G19" s="1"/>
      <c r="H19" s="1"/>
    </row>
    <row r="20" spans="1:8" x14ac:dyDescent="0.25">
      <c r="A20" s="216">
        <v>700</v>
      </c>
      <c r="B20" s="220"/>
      <c r="C20" s="218" t="s">
        <v>82</v>
      </c>
      <c r="D20" s="111">
        <f>D21+D22</f>
        <v>197950</v>
      </c>
      <c r="E20" s="111">
        <f>E21+E22</f>
        <v>88800.700000000012</v>
      </c>
      <c r="F20" s="112">
        <f t="shared" si="0"/>
        <v>44.860166708764851</v>
      </c>
      <c r="G20" s="99"/>
      <c r="H20" s="99"/>
    </row>
    <row r="21" spans="1:8" x14ac:dyDescent="0.25">
      <c r="A21" s="221"/>
      <c r="B21" s="222">
        <v>70005</v>
      </c>
      <c r="C21" s="212" t="s">
        <v>160</v>
      </c>
      <c r="D21" s="205">
        <v>32200</v>
      </c>
      <c r="E21" s="205">
        <v>13066.07</v>
      </c>
      <c r="F21" s="206">
        <f t="shared" si="0"/>
        <v>40.577857142857141</v>
      </c>
      <c r="G21" s="1"/>
      <c r="H21" s="1"/>
    </row>
    <row r="22" spans="1:8" x14ac:dyDescent="0.25">
      <c r="A22" s="221"/>
      <c r="B22" s="211">
        <v>70095</v>
      </c>
      <c r="C22" s="212" t="s">
        <v>156</v>
      </c>
      <c r="D22" s="205">
        <v>165750</v>
      </c>
      <c r="E22" s="205">
        <v>75734.63</v>
      </c>
      <c r="F22" s="206">
        <f t="shared" si="0"/>
        <v>45.692084464555052</v>
      </c>
      <c r="G22" s="1"/>
      <c r="H22" s="1"/>
    </row>
    <row r="23" spans="1:8" x14ac:dyDescent="0.25">
      <c r="A23" s="223">
        <v>710</v>
      </c>
      <c r="B23" s="224"/>
      <c r="C23" s="225" t="s">
        <v>88</v>
      </c>
      <c r="D23" s="111">
        <f>D24+D25</f>
        <v>855600</v>
      </c>
      <c r="E23" s="111">
        <f>E24+E25</f>
        <v>58909.38</v>
      </c>
      <c r="F23" s="112">
        <f t="shared" si="0"/>
        <v>6.8851542776998595</v>
      </c>
      <c r="G23" s="1"/>
      <c r="H23" s="1"/>
    </row>
    <row r="24" spans="1:8" x14ac:dyDescent="0.25">
      <c r="A24" s="226"/>
      <c r="B24" s="227">
        <v>71004</v>
      </c>
      <c r="C24" s="228" t="s">
        <v>161</v>
      </c>
      <c r="D24" s="205">
        <v>842600</v>
      </c>
      <c r="E24" s="205">
        <v>58909.38</v>
      </c>
      <c r="F24" s="206">
        <f t="shared" si="0"/>
        <v>6.9913814384049369</v>
      </c>
      <c r="G24" s="1"/>
      <c r="H24" s="1"/>
    </row>
    <row r="25" spans="1:8" x14ac:dyDescent="0.25">
      <c r="A25" s="226"/>
      <c r="B25" s="227">
        <v>71035</v>
      </c>
      <c r="C25" s="228" t="s">
        <v>162</v>
      </c>
      <c r="D25" s="205">
        <v>13000</v>
      </c>
      <c r="E25" s="205">
        <v>0</v>
      </c>
      <c r="F25" s="206">
        <f t="shared" si="0"/>
        <v>0</v>
      </c>
      <c r="G25" s="1"/>
      <c r="H25" s="1"/>
    </row>
    <row r="26" spans="1:8" x14ac:dyDescent="0.25">
      <c r="A26" s="223">
        <v>750</v>
      </c>
      <c r="B26" s="224"/>
      <c r="C26" s="225" t="s">
        <v>91</v>
      </c>
      <c r="D26" s="111">
        <f>D27+D28+D29+D30+D31+D32</f>
        <v>4168499</v>
      </c>
      <c r="E26" s="111">
        <f>E27+E28+E29+E30+E31+E32</f>
        <v>2150491.2800000003</v>
      </c>
      <c r="F26" s="112">
        <f t="shared" si="0"/>
        <v>51.589103895670853</v>
      </c>
      <c r="G26" s="99"/>
      <c r="H26" s="99"/>
    </row>
    <row r="27" spans="1:8" x14ac:dyDescent="0.25">
      <c r="A27" s="226"/>
      <c r="B27" s="227">
        <v>75011</v>
      </c>
      <c r="C27" s="228" t="s">
        <v>163</v>
      </c>
      <c r="D27" s="205">
        <v>324034</v>
      </c>
      <c r="E27" s="205">
        <v>159791.89000000001</v>
      </c>
      <c r="F27" s="206">
        <f t="shared" si="0"/>
        <v>49.313309714412689</v>
      </c>
      <c r="G27" s="1"/>
      <c r="H27" s="1"/>
    </row>
    <row r="28" spans="1:8" x14ac:dyDescent="0.25">
      <c r="A28" s="226"/>
      <c r="B28" s="227">
        <v>75022</v>
      </c>
      <c r="C28" s="228" t="s">
        <v>164</v>
      </c>
      <c r="D28" s="205">
        <v>197500</v>
      </c>
      <c r="E28" s="205">
        <v>105054.33</v>
      </c>
      <c r="F28" s="206">
        <f t="shared" si="0"/>
        <v>53.192065822784805</v>
      </c>
      <c r="G28" s="1"/>
      <c r="H28" s="1"/>
    </row>
    <row r="29" spans="1:8" ht="25.5" x14ac:dyDescent="0.25">
      <c r="A29" s="226"/>
      <c r="B29" s="227">
        <v>75023</v>
      </c>
      <c r="C29" s="229" t="s">
        <v>165</v>
      </c>
      <c r="D29" s="205">
        <v>3054779</v>
      </c>
      <c r="E29" s="205">
        <v>1692313.04</v>
      </c>
      <c r="F29" s="206">
        <f t="shared" si="0"/>
        <v>55.398869770939243</v>
      </c>
      <c r="G29" s="1"/>
      <c r="H29" s="1"/>
    </row>
    <row r="30" spans="1:8" x14ac:dyDescent="0.25">
      <c r="A30" s="226"/>
      <c r="B30" s="227">
        <v>75056</v>
      </c>
      <c r="C30" s="229" t="s">
        <v>166</v>
      </c>
      <c r="D30" s="205">
        <v>22968</v>
      </c>
      <c r="E30" s="205">
        <v>19404.77</v>
      </c>
      <c r="F30" s="206">
        <f t="shared" si="0"/>
        <v>84.486111111111114</v>
      </c>
      <c r="G30" s="1"/>
      <c r="H30" s="1"/>
    </row>
    <row r="31" spans="1:8" ht="25.5" x14ac:dyDescent="0.25">
      <c r="A31" s="226"/>
      <c r="B31" s="227">
        <v>75075</v>
      </c>
      <c r="C31" s="229" t="s">
        <v>167</v>
      </c>
      <c r="D31" s="205">
        <v>510018</v>
      </c>
      <c r="E31" s="205">
        <v>141703.51</v>
      </c>
      <c r="F31" s="206">
        <f t="shared" si="0"/>
        <v>27.78402134826614</v>
      </c>
      <c r="G31" s="1"/>
      <c r="H31" s="1"/>
    </row>
    <row r="32" spans="1:8" x14ac:dyDescent="0.25">
      <c r="A32" s="226"/>
      <c r="B32" s="227">
        <v>75095</v>
      </c>
      <c r="C32" s="228" t="s">
        <v>156</v>
      </c>
      <c r="D32" s="205">
        <v>59200</v>
      </c>
      <c r="E32" s="205">
        <v>32223.74</v>
      </c>
      <c r="F32" s="206">
        <f t="shared" si="0"/>
        <v>54.431993243243248</v>
      </c>
      <c r="G32" s="1"/>
      <c r="H32" s="1"/>
    </row>
    <row r="33" spans="1:8" ht="38.25" x14ac:dyDescent="0.25">
      <c r="A33" s="223">
        <v>751</v>
      </c>
      <c r="B33" s="224"/>
      <c r="C33" s="230" t="s">
        <v>96</v>
      </c>
      <c r="D33" s="111">
        <f>D34+D35</f>
        <v>6194</v>
      </c>
      <c r="E33" s="111">
        <f>E34+E35</f>
        <v>4391.8999999999996</v>
      </c>
      <c r="F33" s="112">
        <f t="shared" si="0"/>
        <v>70.905715208266059</v>
      </c>
      <c r="G33" s="99"/>
      <c r="H33" s="99"/>
    </row>
    <row r="34" spans="1:8" ht="25.5" x14ac:dyDescent="0.25">
      <c r="A34" s="226"/>
      <c r="B34" s="227">
        <v>75101</v>
      </c>
      <c r="C34" s="229" t="s">
        <v>168</v>
      </c>
      <c r="D34" s="205">
        <v>1873</v>
      </c>
      <c r="E34" s="205">
        <v>744.99</v>
      </c>
      <c r="F34" s="206">
        <f t="shared" si="0"/>
        <v>39.775226908702614</v>
      </c>
      <c r="G34" s="1"/>
      <c r="H34" s="1"/>
    </row>
    <row r="35" spans="1:8" ht="51" x14ac:dyDescent="0.25">
      <c r="A35" s="226"/>
      <c r="B35" s="227">
        <v>75109</v>
      </c>
      <c r="C35" s="229" t="s">
        <v>169</v>
      </c>
      <c r="D35" s="205">
        <v>4321</v>
      </c>
      <c r="E35" s="205">
        <v>3646.91</v>
      </c>
      <c r="F35" s="206">
        <f t="shared" si="0"/>
        <v>84.399676000925709</v>
      </c>
      <c r="G35" s="1"/>
      <c r="H35" s="1"/>
    </row>
    <row r="36" spans="1:8" ht="23.25" customHeight="1" x14ac:dyDescent="0.25">
      <c r="A36" s="223">
        <v>754</v>
      </c>
      <c r="B36" s="224"/>
      <c r="C36" s="230" t="s">
        <v>97</v>
      </c>
      <c r="D36" s="111">
        <f>D37+D38+D39</f>
        <v>385498</v>
      </c>
      <c r="E36" s="111">
        <f>E37+E38+E39</f>
        <v>171568.96</v>
      </c>
      <c r="F36" s="112">
        <f t="shared" si="0"/>
        <v>44.505797695448486</v>
      </c>
      <c r="G36" s="99"/>
      <c r="H36" s="99"/>
    </row>
    <row r="37" spans="1:8" x14ac:dyDescent="0.25">
      <c r="A37" s="226"/>
      <c r="B37" s="227">
        <v>75404</v>
      </c>
      <c r="C37" s="228" t="s">
        <v>170</v>
      </c>
      <c r="D37" s="205">
        <v>45000</v>
      </c>
      <c r="E37" s="205">
        <v>6560</v>
      </c>
      <c r="F37" s="206">
        <f t="shared" si="0"/>
        <v>14.577777777777779</v>
      </c>
      <c r="G37" s="1"/>
      <c r="H37" s="1"/>
    </row>
    <row r="38" spans="1:8" x14ac:dyDescent="0.25">
      <c r="A38" s="226"/>
      <c r="B38" s="227">
        <v>75412</v>
      </c>
      <c r="C38" s="228" t="s">
        <v>171</v>
      </c>
      <c r="D38" s="205">
        <v>339698</v>
      </c>
      <c r="E38" s="205">
        <v>165008.95999999999</v>
      </c>
      <c r="F38" s="206">
        <f t="shared" si="0"/>
        <v>48.575193259895549</v>
      </c>
      <c r="G38" s="1"/>
      <c r="H38" s="1"/>
    </row>
    <row r="39" spans="1:8" ht="15.75" thickBot="1" x14ac:dyDescent="0.3">
      <c r="A39" s="231"/>
      <c r="B39" s="232">
        <v>75414</v>
      </c>
      <c r="C39" s="233" t="s">
        <v>172</v>
      </c>
      <c r="D39" s="234">
        <v>800</v>
      </c>
      <c r="E39" s="234">
        <v>0</v>
      </c>
      <c r="F39" s="235">
        <f t="shared" si="0"/>
        <v>0</v>
      </c>
      <c r="G39" s="1"/>
      <c r="H39" s="1"/>
    </row>
    <row r="40" spans="1:8" x14ac:dyDescent="0.25">
      <c r="A40" s="236"/>
      <c r="B40" s="236"/>
      <c r="C40" s="237"/>
      <c r="D40" s="238"/>
      <c r="E40" s="238"/>
      <c r="F40" s="238"/>
      <c r="G40" s="1"/>
      <c r="H40" s="1"/>
    </row>
    <row r="41" spans="1:8" x14ac:dyDescent="0.25">
      <c r="A41" s="239"/>
      <c r="B41" s="239"/>
      <c r="C41" s="240"/>
      <c r="D41" s="241"/>
      <c r="E41" s="241"/>
      <c r="F41" s="241"/>
      <c r="G41" s="1"/>
      <c r="H41" s="1"/>
    </row>
    <row r="42" spans="1:8" x14ac:dyDescent="0.25">
      <c r="A42" s="239"/>
      <c r="B42" s="239"/>
      <c r="C42" s="240"/>
      <c r="D42" s="241"/>
      <c r="E42" s="241"/>
      <c r="F42" s="241"/>
      <c r="G42" s="1"/>
      <c r="H42" s="1"/>
    </row>
    <row r="43" spans="1:8" ht="15.75" thickBot="1" x14ac:dyDescent="0.3">
      <c r="A43" s="251"/>
      <c r="B43" s="251"/>
      <c r="C43" s="252"/>
      <c r="D43" s="253"/>
      <c r="E43" s="253"/>
      <c r="F43" s="253"/>
      <c r="G43" s="1"/>
      <c r="H43" s="1"/>
    </row>
    <row r="44" spans="1:8" x14ac:dyDescent="0.25">
      <c r="A44" s="134">
        <v>1</v>
      </c>
      <c r="B44" s="271">
        <v>2</v>
      </c>
      <c r="C44" s="272">
        <v>3</v>
      </c>
      <c r="D44" s="136">
        <v>4</v>
      </c>
      <c r="E44" s="136">
        <v>5</v>
      </c>
      <c r="F44" s="137">
        <v>6</v>
      </c>
      <c r="G44" s="1"/>
      <c r="H44" s="1"/>
    </row>
    <row r="45" spans="1:8" ht="51" x14ac:dyDescent="0.25">
      <c r="A45" s="223">
        <v>756</v>
      </c>
      <c r="B45" s="224"/>
      <c r="C45" s="230" t="s">
        <v>98</v>
      </c>
      <c r="D45" s="269">
        <v>229100</v>
      </c>
      <c r="E45" s="269">
        <v>120147.08</v>
      </c>
      <c r="F45" s="270">
        <f t="shared" ref="F45:F75" si="1">E45/D45*100</f>
        <v>52.443072893932786</v>
      </c>
      <c r="G45" s="1"/>
      <c r="H45" s="1"/>
    </row>
    <row r="46" spans="1:8" ht="25.5" x14ac:dyDescent="0.25">
      <c r="A46" s="247"/>
      <c r="B46" s="207">
        <v>75647</v>
      </c>
      <c r="C46" s="208" t="s">
        <v>173</v>
      </c>
      <c r="D46" s="248">
        <v>229100</v>
      </c>
      <c r="E46" s="248">
        <v>120147.08</v>
      </c>
      <c r="F46" s="249">
        <f t="shared" si="1"/>
        <v>52.443072893932786</v>
      </c>
      <c r="G46" s="1"/>
      <c r="H46" s="1"/>
    </row>
    <row r="47" spans="1:8" x14ac:dyDescent="0.25">
      <c r="A47" s="216">
        <v>757</v>
      </c>
      <c r="B47" s="220"/>
      <c r="C47" s="218" t="s">
        <v>174</v>
      </c>
      <c r="D47" s="111">
        <f>D48+D49</f>
        <v>891920</v>
      </c>
      <c r="E47" s="111">
        <f>E48+E49</f>
        <v>193892.06</v>
      </c>
      <c r="F47" s="112">
        <f t="shared" si="1"/>
        <v>21.738727688581935</v>
      </c>
      <c r="G47" s="1"/>
      <c r="H47" s="1"/>
    </row>
    <row r="48" spans="1:8" ht="38.25" x14ac:dyDescent="0.25">
      <c r="A48" s="213"/>
      <c r="B48" s="214">
        <v>75702</v>
      </c>
      <c r="C48" s="219" t="s">
        <v>175</v>
      </c>
      <c r="D48" s="248">
        <v>845560</v>
      </c>
      <c r="E48" s="248">
        <v>171742.34</v>
      </c>
      <c r="F48" s="249">
        <f t="shared" si="1"/>
        <v>20.311076682908368</v>
      </c>
      <c r="G48" s="1"/>
      <c r="H48" s="1"/>
    </row>
    <row r="49" spans="1:8" ht="38.25" x14ac:dyDescent="0.25">
      <c r="A49" s="221"/>
      <c r="B49" s="222">
        <v>75704</v>
      </c>
      <c r="C49" s="250" t="s">
        <v>176</v>
      </c>
      <c r="D49" s="205">
        <v>46360</v>
      </c>
      <c r="E49" s="205">
        <v>22149.72</v>
      </c>
      <c r="F49" s="206">
        <f t="shared" si="1"/>
        <v>47.777653149266612</v>
      </c>
      <c r="G49" s="1"/>
      <c r="H49" s="1"/>
    </row>
    <row r="50" spans="1:8" x14ac:dyDescent="0.25">
      <c r="A50" s="223">
        <v>758</v>
      </c>
      <c r="B50" s="224"/>
      <c r="C50" s="225" t="s">
        <v>116</v>
      </c>
      <c r="D50" s="111">
        <f>D51+D52+D53</f>
        <v>339934</v>
      </c>
      <c r="E50" s="111">
        <f>E51+E52+E53</f>
        <v>6555.36</v>
      </c>
      <c r="F50" s="112">
        <f t="shared" si="1"/>
        <v>1.9284213994481281</v>
      </c>
      <c r="G50" s="99"/>
      <c r="H50" s="99"/>
    </row>
    <row r="51" spans="1:8" x14ac:dyDescent="0.25">
      <c r="A51" s="226"/>
      <c r="B51" s="227">
        <v>75814</v>
      </c>
      <c r="C51" s="228" t="s">
        <v>177</v>
      </c>
      <c r="D51" s="205">
        <v>20000</v>
      </c>
      <c r="E51" s="205">
        <v>4638.3599999999997</v>
      </c>
      <c r="F51" s="206">
        <f t="shared" si="1"/>
        <v>23.191799999999997</v>
      </c>
      <c r="G51" s="1"/>
      <c r="H51" s="1"/>
    </row>
    <row r="52" spans="1:8" x14ac:dyDescent="0.25">
      <c r="A52" s="226"/>
      <c r="B52" s="227">
        <v>75818</v>
      </c>
      <c r="C52" s="228" t="s">
        <v>178</v>
      </c>
      <c r="D52" s="205">
        <v>316100</v>
      </c>
      <c r="E52" s="205">
        <v>0</v>
      </c>
      <c r="F52" s="206">
        <f t="shared" si="1"/>
        <v>0</v>
      </c>
      <c r="G52" s="1"/>
      <c r="H52" s="1"/>
    </row>
    <row r="53" spans="1:8" ht="25.5" x14ac:dyDescent="0.25">
      <c r="A53" s="226"/>
      <c r="B53" s="227">
        <v>75831</v>
      </c>
      <c r="C53" s="229" t="s">
        <v>179</v>
      </c>
      <c r="D53" s="205">
        <v>3834</v>
      </c>
      <c r="E53" s="205">
        <v>1917</v>
      </c>
      <c r="F53" s="206">
        <f t="shared" si="1"/>
        <v>50</v>
      </c>
      <c r="G53" s="1"/>
      <c r="H53" s="1"/>
    </row>
    <row r="54" spans="1:8" x14ac:dyDescent="0.25">
      <c r="A54" s="223">
        <v>801</v>
      </c>
      <c r="B54" s="224"/>
      <c r="C54" s="225" t="s">
        <v>119</v>
      </c>
      <c r="D54" s="111">
        <f>D55+D56+D57+D58+D59+D60+D61</f>
        <v>14453154</v>
      </c>
      <c r="E54" s="111">
        <f>E55+E56+E57+E58+E59+E60+E61</f>
        <v>7405437.96</v>
      </c>
      <c r="F54" s="112">
        <f t="shared" si="1"/>
        <v>51.237521996928834</v>
      </c>
      <c r="G54" s="99"/>
      <c r="H54" s="99"/>
    </row>
    <row r="55" spans="1:8" x14ac:dyDescent="0.25">
      <c r="A55" s="226"/>
      <c r="B55" s="227">
        <v>80101</v>
      </c>
      <c r="C55" s="228" t="s">
        <v>180</v>
      </c>
      <c r="D55" s="205">
        <v>7575090</v>
      </c>
      <c r="E55" s="205">
        <v>3873402.72</v>
      </c>
      <c r="F55" s="206">
        <f t="shared" si="1"/>
        <v>51.133421781127353</v>
      </c>
      <c r="G55" s="1"/>
      <c r="H55" s="1"/>
    </row>
    <row r="56" spans="1:8" ht="25.5" x14ac:dyDescent="0.25">
      <c r="A56" s="226"/>
      <c r="B56" s="227">
        <v>80103</v>
      </c>
      <c r="C56" s="229" t="s">
        <v>181</v>
      </c>
      <c r="D56" s="205">
        <v>417520</v>
      </c>
      <c r="E56" s="205">
        <v>204769.2</v>
      </c>
      <c r="F56" s="206">
        <f t="shared" si="1"/>
        <v>49.044165548955746</v>
      </c>
      <c r="G56" s="1"/>
      <c r="H56" s="1"/>
    </row>
    <row r="57" spans="1:8" x14ac:dyDescent="0.25">
      <c r="A57" s="226"/>
      <c r="B57" s="227">
        <v>80104</v>
      </c>
      <c r="C57" s="228" t="s">
        <v>182</v>
      </c>
      <c r="D57" s="205">
        <v>2019284</v>
      </c>
      <c r="E57" s="205">
        <v>1086343.3600000001</v>
      </c>
      <c r="F57" s="206">
        <f t="shared" si="1"/>
        <v>53.79844340865376</v>
      </c>
      <c r="G57" s="1"/>
      <c r="H57" s="1"/>
    </row>
    <row r="58" spans="1:8" x14ac:dyDescent="0.25">
      <c r="A58" s="226"/>
      <c r="B58" s="227">
        <v>80110</v>
      </c>
      <c r="C58" s="228" t="s">
        <v>183</v>
      </c>
      <c r="D58" s="205">
        <v>3391272</v>
      </c>
      <c r="E58" s="205">
        <v>1712145.43</v>
      </c>
      <c r="F58" s="206">
        <f t="shared" si="1"/>
        <v>50.486821169166021</v>
      </c>
      <c r="G58" s="1"/>
      <c r="H58" s="1"/>
    </row>
    <row r="59" spans="1:8" x14ac:dyDescent="0.25">
      <c r="A59" s="226"/>
      <c r="B59" s="227">
        <v>80113</v>
      </c>
      <c r="C59" s="228" t="s">
        <v>184</v>
      </c>
      <c r="D59" s="205">
        <v>442240</v>
      </c>
      <c r="E59" s="205">
        <v>248151.09</v>
      </c>
      <c r="F59" s="206">
        <f t="shared" si="1"/>
        <v>56.112312319102756</v>
      </c>
      <c r="G59" s="1"/>
      <c r="H59" s="1"/>
    </row>
    <row r="60" spans="1:8" ht="25.5" x14ac:dyDescent="0.25">
      <c r="A60" s="226"/>
      <c r="B60" s="227">
        <v>80114</v>
      </c>
      <c r="C60" s="229" t="s">
        <v>185</v>
      </c>
      <c r="D60" s="205">
        <v>539600</v>
      </c>
      <c r="E60" s="205">
        <v>258380.96</v>
      </c>
      <c r="F60" s="206">
        <f t="shared" si="1"/>
        <v>47.883795404002967</v>
      </c>
      <c r="G60" s="1"/>
      <c r="H60" s="1"/>
    </row>
    <row r="61" spans="1:8" x14ac:dyDescent="0.25">
      <c r="A61" s="226"/>
      <c r="B61" s="227">
        <v>80146</v>
      </c>
      <c r="C61" s="228" t="s">
        <v>186</v>
      </c>
      <c r="D61" s="205">
        <v>68148</v>
      </c>
      <c r="E61" s="205">
        <v>22245.200000000001</v>
      </c>
      <c r="F61" s="206">
        <f t="shared" si="1"/>
        <v>32.642484005400014</v>
      </c>
      <c r="G61" s="1"/>
      <c r="H61" s="1"/>
    </row>
    <row r="62" spans="1:8" x14ac:dyDescent="0.25">
      <c r="A62" s="223">
        <v>851</v>
      </c>
      <c r="B62" s="224"/>
      <c r="C62" s="225" t="s">
        <v>123</v>
      </c>
      <c r="D62" s="111">
        <f>D63+D64+D65</f>
        <v>362060</v>
      </c>
      <c r="E62" s="111">
        <f>E63+E64+E65</f>
        <v>174154.53999999998</v>
      </c>
      <c r="F62" s="112">
        <f t="shared" si="1"/>
        <v>48.101016406120529</v>
      </c>
      <c r="G62" s="99"/>
      <c r="H62" s="99"/>
    </row>
    <row r="63" spans="1:8" x14ac:dyDescent="0.25">
      <c r="A63" s="226"/>
      <c r="B63" s="227">
        <v>85153</v>
      </c>
      <c r="C63" s="228" t="s">
        <v>187</v>
      </c>
      <c r="D63" s="205">
        <v>8000</v>
      </c>
      <c r="E63" s="205">
        <v>3000</v>
      </c>
      <c r="F63" s="206">
        <f t="shared" si="1"/>
        <v>37.5</v>
      </c>
      <c r="G63" s="1"/>
      <c r="H63" s="1"/>
    </row>
    <row r="64" spans="1:8" x14ac:dyDescent="0.25">
      <c r="A64" s="226"/>
      <c r="B64" s="227">
        <v>85154</v>
      </c>
      <c r="C64" s="228" t="s">
        <v>188</v>
      </c>
      <c r="D64" s="205">
        <v>179800</v>
      </c>
      <c r="E64" s="205">
        <v>86920.29</v>
      </c>
      <c r="F64" s="206">
        <f t="shared" si="1"/>
        <v>48.342764182424915</v>
      </c>
      <c r="G64" s="1"/>
      <c r="H64" s="1"/>
    </row>
    <row r="65" spans="1:8" x14ac:dyDescent="0.25">
      <c r="A65" s="226"/>
      <c r="B65" s="227">
        <v>85195</v>
      </c>
      <c r="C65" s="228" t="s">
        <v>156</v>
      </c>
      <c r="D65" s="205">
        <v>174260</v>
      </c>
      <c r="E65" s="205">
        <v>84234.25</v>
      </c>
      <c r="F65" s="206">
        <f t="shared" si="1"/>
        <v>48.338258923447725</v>
      </c>
      <c r="G65" s="1"/>
      <c r="H65" s="1"/>
    </row>
    <row r="66" spans="1:8" x14ac:dyDescent="0.25">
      <c r="A66" s="223">
        <v>852</v>
      </c>
      <c r="B66" s="224"/>
      <c r="C66" s="225" t="s">
        <v>124</v>
      </c>
      <c r="D66" s="111">
        <f>D67+D68+D69+D70+D71+D72+D73+D74+D75</f>
        <v>4949952</v>
      </c>
      <c r="E66" s="111">
        <f>E67+E68+E69+E70+E71+E72+E73+E74+E75</f>
        <v>2384680.2300000004</v>
      </c>
      <c r="F66" s="112">
        <f t="shared" si="1"/>
        <v>48.175825341336655</v>
      </c>
      <c r="G66" s="99"/>
      <c r="H66" s="99"/>
    </row>
    <row r="67" spans="1:8" x14ac:dyDescent="0.25">
      <c r="A67" s="226"/>
      <c r="B67" s="227">
        <v>85202</v>
      </c>
      <c r="C67" s="228" t="s">
        <v>189</v>
      </c>
      <c r="D67" s="205">
        <v>50000</v>
      </c>
      <c r="E67" s="205">
        <v>27894.78</v>
      </c>
      <c r="F67" s="206">
        <f t="shared" si="1"/>
        <v>55.789559999999994</v>
      </c>
      <c r="G67" s="1"/>
      <c r="H67" s="1"/>
    </row>
    <row r="68" spans="1:8" ht="51" x14ac:dyDescent="0.25">
      <c r="A68" s="226"/>
      <c r="B68" s="227">
        <v>85212</v>
      </c>
      <c r="C68" s="229" t="s">
        <v>190</v>
      </c>
      <c r="D68" s="205">
        <v>3029371</v>
      </c>
      <c r="E68" s="205">
        <v>1503231.32</v>
      </c>
      <c r="F68" s="206">
        <f t="shared" si="1"/>
        <v>49.621895766480897</v>
      </c>
      <c r="G68" s="1"/>
      <c r="H68" s="1"/>
    </row>
    <row r="69" spans="1:8" ht="76.5" x14ac:dyDescent="0.25">
      <c r="A69" s="226"/>
      <c r="B69" s="227">
        <v>85213</v>
      </c>
      <c r="C69" s="229" t="s">
        <v>191</v>
      </c>
      <c r="D69" s="205">
        <v>18200</v>
      </c>
      <c r="E69" s="205">
        <v>6571.33</v>
      </c>
      <c r="F69" s="206">
        <f t="shared" si="1"/>
        <v>36.106208791208786</v>
      </c>
      <c r="G69" s="1"/>
      <c r="H69" s="1"/>
    </row>
    <row r="70" spans="1:8" ht="25.5" x14ac:dyDescent="0.25">
      <c r="A70" s="226"/>
      <c r="B70" s="227">
        <v>85214</v>
      </c>
      <c r="C70" s="229" t="s">
        <v>192</v>
      </c>
      <c r="D70" s="205">
        <v>299200</v>
      </c>
      <c r="E70" s="205">
        <v>114866.8</v>
      </c>
      <c r="F70" s="206">
        <f t="shared" si="1"/>
        <v>38.391310160427814</v>
      </c>
      <c r="G70" s="1"/>
      <c r="H70" s="1"/>
    </row>
    <row r="71" spans="1:8" x14ac:dyDescent="0.25">
      <c r="A71" s="226"/>
      <c r="B71" s="227">
        <v>85215</v>
      </c>
      <c r="C71" s="228" t="s">
        <v>193</v>
      </c>
      <c r="D71" s="205">
        <v>40000</v>
      </c>
      <c r="E71" s="205">
        <v>17098.12</v>
      </c>
      <c r="F71" s="206">
        <f t="shared" si="1"/>
        <v>42.7453</v>
      </c>
      <c r="G71" s="1"/>
      <c r="H71" s="1"/>
    </row>
    <row r="72" spans="1:8" x14ac:dyDescent="0.25">
      <c r="A72" s="226"/>
      <c r="B72" s="227">
        <v>85216</v>
      </c>
      <c r="C72" s="228" t="s">
        <v>194</v>
      </c>
      <c r="D72" s="205">
        <v>105800</v>
      </c>
      <c r="E72" s="205">
        <v>61223.27</v>
      </c>
      <c r="F72" s="206">
        <f t="shared" si="1"/>
        <v>57.866984877126647</v>
      </c>
      <c r="G72" s="1"/>
      <c r="H72" s="1"/>
    </row>
    <row r="73" spans="1:8" x14ac:dyDescent="0.25">
      <c r="A73" s="226"/>
      <c r="B73" s="227">
        <v>85219</v>
      </c>
      <c r="C73" s="228" t="s">
        <v>195</v>
      </c>
      <c r="D73" s="205">
        <v>787639</v>
      </c>
      <c r="E73" s="205">
        <v>336073.14</v>
      </c>
      <c r="F73" s="206">
        <f t="shared" si="1"/>
        <v>42.66842297042173</v>
      </c>
      <c r="G73" s="1"/>
      <c r="H73" s="1"/>
    </row>
    <row r="74" spans="1:8" ht="25.5" x14ac:dyDescent="0.25">
      <c r="A74" s="226"/>
      <c r="B74" s="227">
        <v>85228</v>
      </c>
      <c r="C74" s="229" t="s">
        <v>196</v>
      </c>
      <c r="D74" s="205">
        <v>205842</v>
      </c>
      <c r="E74" s="205">
        <v>105419.81</v>
      </c>
      <c r="F74" s="206">
        <f t="shared" si="1"/>
        <v>51.213945647632656</v>
      </c>
      <c r="G74" s="1"/>
      <c r="H74" s="1"/>
    </row>
    <row r="75" spans="1:8" ht="15.75" thickBot="1" x14ac:dyDescent="0.3">
      <c r="A75" s="231"/>
      <c r="B75" s="232">
        <v>85295</v>
      </c>
      <c r="C75" s="233" t="s">
        <v>156</v>
      </c>
      <c r="D75" s="234">
        <v>413900</v>
      </c>
      <c r="E75" s="234">
        <v>212301.66</v>
      </c>
      <c r="F75" s="235">
        <f t="shared" si="1"/>
        <v>51.292983812515104</v>
      </c>
      <c r="G75" s="1"/>
      <c r="H75" s="1"/>
    </row>
    <row r="76" spans="1:8" x14ac:dyDescent="0.25">
      <c r="A76" s="236"/>
      <c r="B76" s="236"/>
      <c r="C76" s="237"/>
      <c r="D76" s="238"/>
      <c r="E76" s="238"/>
      <c r="F76" s="238"/>
      <c r="G76" s="1"/>
      <c r="H76" s="1"/>
    </row>
    <row r="77" spans="1:8" ht="15.75" thickBot="1" x14ac:dyDescent="0.3">
      <c r="A77" s="251"/>
      <c r="B77" s="251"/>
      <c r="C77" s="252"/>
      <c r="D77" s="253"/>
      <c r="E77" s="253"/>
      <c r="F77" s="253"/>
      <c r="G77" s="1"/>
      <c r="H77" s="1"/>
    </row>
    <row r="78" spans="1:8" x14ac:dyDescent="0.25">
      <c r="A78" s="242">
        <v>1</v>
      </c>
      <c r="B78" s="243">
        <v>2</v>
      </c>
      <c r="C78" s="244">
        <v>3</v>
      </c>
      <c r="D78" s="245">
        <v>4</v>
      </c>
      <c r="E78" s="245">
        <v>5</v>
      </c>
      <c r="F78" s="246">
        <v>6</v>
      </c>
      <c r="G78" s="1"/>
      <c r="H78" s="1"/>
    </row>
    <row r="79" spans="1:8" ht="25.5" x14ac:dyDescent="0.25">
      <c r="A79" s="223">
        <v>853</v>
      </c>
      <c r="B79" s="224"/>
      <c r="C79" s="230" t="s">
        <v>127</v>
      </c>
      <c r="D79" s="111">
        <v>369445</v>
      </c>
      <c r="E79" s="111">
        <v>178944.61</v>
      </c>
      <c r="F79" s="112">
        <f t="shared" ref="F79:F99" si="2">E79/D79*100</f>
        <v>48.436062201410216</v>
      </c>
      <c r="G79" s="1"/>
      <c r="H79" s="1"/>
    </row>
    <row r="80" spans="1:8" x14ac:dyDescent="0.25">
      <c r="A80" s="226"/>
      <c r="B80" s="227">
        <v>85395</v>
      </c>
      <c r="C80" s="228" t="s">
        <v>156</v>
      </c>
      <c r="D80" s="205">
        <v>369445</v>
      </c>
      <c r="E80" s="205">
        <v>178944.61</v>
      </c>
      <c r="F80" s="206">
        <f t="shared" si="2"/>
        <v>48.436062201410216</v>
      </c>
      <c r="G80" s="1"/>
      <c r="H80" s="1"/>
    </row>
    <row r="81" spans="1:8" x14ac:dyDescent="0.25">
      <c r="A81" s="223">
        <v>854</v>
      </c>
      <c r="B81" s="224"/>
      <c r="C81" s="225" t="s">
        <v>128</v>
      </c>
      <c r="D81" s="111">
        <f>D82+D83</f>
        <v>241453</v>
      </c>
      <c r="E81" s="111">
        <f>E82+E83</f>
        <v>101527.83</v>
      </c>
      <c r="F81" s="112">
        <f t="shared" si="2"/>
        <v>42.048692706240963</v>
      </c>
      <c r="G81" s="99"/>
      <c r="H81" s="99"/>
    </row>
    <row r="82" spans="1:8" x14ac:dyDescent="0.25">
      <c r="A82" s="226"/>
      <c r="B82" s="227">
        <v>85401</v>
      </c>
      <c r="C82" s="228" t="s">
        <v>197</v>
      </c>
      <c r="D82" s="205">
        <v>162350</v>
      </c>
      <c r="E82" s="205">
        <v>64351.83</v>
      </c>
      <c r="F82" s="206">
        <f t="shared" si="2"/>
        <v>39.637714813674165</v>
      </c>
      <c r="G82" s="1"/>
      <c r="H82" s="1"/>
    </row>
    <row r="83" spans="1:8" x14ac:dyDescent="0.25">
      <c r="A83" s="247"/>
      <c r="B83" s="207">
        <v>85415</v>
      </c>
      <c r="C83" s="204" t="s">
        <v>198</v>
      </c>
      <c r="D83" s="248">
        <v>79103</v>
      </c>
      <c r="E83" s="248">
        <v>37176</v>
      </c>
      <c r="F83" s="249">
        <f t="shared" si="2"/>
        <v>46.996953339317095</v>
      </c>
      <c r="G83" s="1"/>
      <c r="H83" s="1"/>
    </row>
    <row r="84" spans="1:8" ht="25.5" x14ac:dyDescent="0.25">
      <c r="A84" s="216">
        <v>900</v>
      </c>
      <c r="B84" s="220"/>
      <c r="C84" s="254" t="s">
        <v>129</v>
      </c>
      <c r="D84" s="111">
        <f>D85+D86+D87+D88+D89+D90+D91</f>
        <v>1495926</v>
      </c>
      <c r="E84" s="111">
        <f>E85+E86+E87+E88+E89+E90+E91</f>
        <v>661100.05999999994</v>
      </c>
      <c r="F84" s="112">
        <f t="shared" si="2"/>
        <v>44.193366516792935</v>
      </c>
      <c r="G84" s="99"/>
      <c r="H84" s="99"/>
    </row>
    <row r="85" spans="1:8" x14ac:dyDescent="0.25">
      <c r="A85" s="226"/>
      <c r="B85" s="227">
        <v>90001</v>
      </c>
      <c r="C85" s="228" t="s">
        <v>199</v>
      </c>
      <c r="D85" s="205">
        <v>85967</v>
      </c>
      <c r="E85" s="205">
        <v>3964.34</v>
      </c>
      <c r="F85" s="206">
        <f t="shared" si="2"/>
        <v>4.6114671908988329</v>
      </c>
      <c r="G85" s="1"/>
      <c r="H85" s="1"/>
    </row>
    <row r="86" spans="1:8" x14ac:dyDescent="0.25">
      <c r="A86" s="226"/>
      <c r="B86" s="227">
        <v>90002</v>
      </c>
      <c r="C86" s="228" t="s">
        <v>200</v>
      </c>
      <c r="D86" s="205">
        <v>246000</v>
      </c>
      <c r="E86" s="205">
        <v>102574.3</v>
      </c>
      <c r="F86" s="206">
        <f t="shared" si="2"/>
        <v>41.696869918699186</v>
      </c>
      <c r="G86" s="1"/>
      <c r="H86" s="1"/>
    </row>
    <row r="87" spans="1:8" x14ac:dyDescent="0.25">
      <c r="A87" s="226"/>
      <c r="B87" s="227">
        <v>90003</v>
      </c>
      <c r="C87" s="228" t="s">
        <v>201</v>
      </c>
      <c r="D87" s="205">
        <v>260000</v>
      </c>
      <c r="E87" s="205">
        <v>147727.67000000001</v>
      </c>
      <c r="F87" s="206">
        <f t="shared" si="2"/>
        <v>56.818334615384622</v>
      </c>
      <c r="G87" s="1"/>
      <c r="H87" s="1"/>
    </row>
    <row r="88" spans="1:8" x14ac:dyDescent="0.25">
      <c r="A88" s="226"/>
      <c r="B88" s="227">
        <v>90004</v>
      </c>
      <c r="C88" s="228" t="s">
        <v>202</v>
      </c>
      <c r="D88" s="205">
        <v>171600</v>
      </c>
      <c r="E88" s="205">
        <v>83888.08</v>
      </c>
      <c r="F88" s="206">
        <f t="shared" si="2"/>
        <v>48.885827505827507</v>
      </c>
      <c r="G88" s="1"/>
      <c r="H88" s="1"/>
    </row>
    <row r="89" spans="1:8" x14ac:dyDescent="0.25">
      <c r="A89" s="226"/>
      <c r="B89" s="227">
        <v>90006</v>
      </c>
      <c r="C89" s="229" t="s">
        <v>204</v>
      </c>
      <c r="D89" s="205">
        <v>39066</v>
      </c>
      <c r="E89" s="205">
        <v>0</v>
      </c>
      <c r="F89" s="206">
        <f t="shared" si="2"/>
        <v>0</v>
      </c>
      <c r="G89" s="1"/>
      <c r="H89" s="1"/>
    </row>
    <row r="90" spans="1:8" x14ac:dyDescent="0.25">
      <c r="A90" s="226"/>
      <c r="B90" s="227">
        <v>90015</v>
      </c>
      <c r="C90" s="228" t="s">
        <v>205</v>
      </c>
      <c r="D90" s="255">
        <v>595000</v>
      </c>
      <c r="E90" s="255">
        <v>290098.78999999998</v>
      </c>
      <c r="F90" s="256">
        <f t="shared" si="2"/>
        <v>48.756099159663862</v>
      </c>
      <c r="G90" s="1"/>
      <c r="H90" s="1"/>
    </row>
    <row r="91" spans="1:8" x14ac:dyDescent="0.25">
      <c r="A91" s="221"/>
      <c r="B91" s="222">
        <v>90095</v>
      </c>
      <c r="C91" s="212" t="s">
        <v>156</v>
      </c>
      <c r="D91" s="205">
        <v>98293</v>
      </c>
      <c r="E91" s="205">
        <v>32846.879999999997</v>
      </c>
      <c r="F91" s="206">
        <f t="shared" si="2"/>
        <v>33.417313542164749</v>
      </c>
      <c r="G91" s="1"/>
      <c r="H91" s="1"/>
    </row>
    <row r="92" spans="1:8" ht="25.5" x14ac:dyDescent="0.25">
      <c r="A92" s="223">
        <v>921</v>
      </c>
      <c r="B92" s="224"/>
      <c r="C92" s="230" t="s">
        <v>207</v>
      </c>
      <c r="D92" s="111">
        <f>D93+D94</f>
        <v>1535146</v>
      </c>
      <c r="E92" s="111">
        <f>E93+E94</f>
        <v>728722.47</v>
      </c>
      <c r="F92" s="112">
        <f t="shared" si="2"/>
        <v>47.469261555578427</v>
      </c>
      <c r="G92" s="99"/>
      <c r="H92" s="99"/>
    </row>
    <row r="93" spans="1:8" x14ac:dyDescent="0.25">
      <c r="A93" s="226"/>
      <c r="B93" s="227">
        <v>92109</v>
      </c>
      <c r="C93" s="228" t="s">
        <v>208</v>
      </c>
      <c r="D93" s="205">
        <v>1250736</v>
      </c>
      <c r="E93" s="205">
        <v>583698.68999999994</v>
      </c>
      <c r="F93" s="206">
        <f t="shared" si="2"/>
        <v>46.668416836166863</v>
      </c>
      <c r="G93" s="1"/>
      <c r="H93" s="1"/>
    </row>
    <row r="94" spans="1:8" x14ac:dyDescent="0.25">
      <c r="A94" s="226"/>
      <c r="B94" s="227">
        <v>92116</v>
      </c>
      <c r="C94" s="228" t="s">
        <v>209</v>
      </c>
      <c r="D94" s="205">
        <v>284410</v>
      </c>
      <c r="E94" s="205">
        <v>145023.78</v>
      </c>
      <c r="F94" s="206">
        <f t="shared" si="2"/>
        <v>50.991097359445867</v>
      </c>
      <c r="G94" s="1"/>
      <c r="H94" s="1"/>
    </row>
    <row r="95" spans="1:8" x14ac:dyDescent="0.25">
      <c r="A95" s="223">
        <v>926</v>
      </c>
      <c r="B95" s="224"/>
      <c r="C95" s="225" t="s">
        <v>210</v>
      </c>
      <c r="D95" s="111">
        <f>D96+D97+D98</f>
        <v>3880767</v>
      </c>
      <c r="E95" s="111">
        <f>E96+E97+E98</f>
        <v>1797711.38</v>
      </c>
      <c r="F95" s="112">
        <f t="shared" si="2"/>
        <v>46.323610255395387</v>
      </c>
      <c r="G95" s="99"/>
      <c r="H95" s="99"/>
    </row>
    <row r="96" spans="1:8" x14ac:dyDescent="0.25">
      <c r="A96" s="226"/>
      <c r="B96" s="227">
        <v>92601</v>
      </c>
      <c r="C96" s="228" t="s">
        <v>211</v>
      </c>
      <c r="D96" s="205">
        <v>36000</v>
      </c>
      <c r="E96" s="205">
        <v>12224.99</v>
      </c>
      <c r="F96" s="206">
        <f t="shared" si="2"/>
        <v>33.958305555555555</v>
      </c>
      <c r="G96" s="1"/>
      <c r="H96" s="1"/>
    </row>
    <row r="97" spans="1:8" x14ac:dyDescent="0.25">
      <c r="A97" s="226"/>
      <c r="B97" s="227">
        <v>92604</v>
      </c>
      <c r="C97" s="228" t="s">
        <v>212</v>
      </c>
      <c r="D97" s="205">
        <v>3456367</v>
      </c>
      <c r="E97" s="205">
        <v>1627355.39</v>
      </c>
      <c r="F97" s="206">
        <f t="shared" si="2"/>
        <v>47.082829745799557</v>
      </c>
      <c r="G97" s="1"/>
      <c r="H97" s="1"/>
    </row>
    <row r="98" spans="1:8" x14ac:dyDescent="0.25">
      <c r="A98" s="226"/>
      <c r="B98" s="227">
        <v>92605</v>
      </c>
      <c r="C98" s="228" t="s">
        <v>213</v>
      </c>
      <c r="D98" s="205">
        <v>388400</v>
      </c>
      <c r="E98" s="205">
        <v>158131</v>
      </c>
      <c r="F98" s="206">
        <f t="shared" si="2"/>
        <v>40.71343975283213</v>
      </c>
      <c r="G98" s="1"/>
      <c r="H98" s="1"/>
    </row>
    <row r="99" spans="1:8" ht="15.75" thickBot="1" x14ac:dyDescent="0.3">
      <c r="A99" s="553" t="s">
        <v>373</v>
      </c>
      <c r="B99" s="554"/>
      <c r="C99" s="554"/>
      <c r="D99" s="194">
        <f>D95+D92+D84+D81+D79+D66+D62+D54+D50+D47+D45+D36+D33+D26+D23+D20+D17+D15+D13+D11+D8</f>
        <v>36877074.18</v>
      </c>
      <c r="E99" s="194">
        <f>E95+E92+E84+E81+E79+E66+E62+E54+E50+E47+E45+E36+E33+E26+E23+E20+E17+E15+E13+E11+E8</f>
        <v>17285993.410000004</v>
      </c>
      <c r="F99" s="266">
        <f t="shared" si="2"/>
        <v>46.874633615524012</v>
      </c>
      <c r="G99" s="1"/>
      <c r="H99" s="1"/>
    </row>
    <row r="100" spans="1:8" x14ac:dyDescent="0.25">
      <c r="A100" s="1"/>
      <c r="B100" s="1"/>
      <c r="C100" s="174"/>
      <c r="D100" s="99"/>
      <c r="E100" s="99"/>
      <c r="F100" s="99"/>
      <c r="G100" s="1"/>
      <c r="H100" s="1"/>
    </row>
    <row r="101" spans="1:8" x14ac:dyDescent="0.25">
      <c r="A101" s="175"/>
      <c r="B101" s="175"/>
      <c r="C101" s="174"/>
      <c r="D101" s="99"/>
      <c r="E101" s="99"/>
      <c r="F101" s="99"/>
      <c r="G101" s="1"/>
      <c r="H101" s="1"/>
    </row>
    <row r="102" spans="1:8" x14ac:dyDescent="0.25">
      <c r="A102" s="1"/>
      <c r="B102" s="1"/>
      <c r="C102" s="174"/>
      <c r="D102" s="257"/>
      <c r="E102" s="257"/>
      <c r="F102" s="99"/>
      <c r="G102" s="1"/>
      <c r="H102" s="1"/>
    </row>
    <row r="103" spans="1:8" x14ac:dyDescent="0.25">
      <c r="C103" s="174"/>
      <c r="D103" s="99"/>
      <c r="E103" s="99"/>
      <c r="F103" s="99"/>
    </row>
    <row r="104" spans="1:8" x14ac:dyDescent="0.25">
      <c r="C104" s="174"/>
      <c r="D104" s="99"/>
      <c r="E104" s="99"/>
      <c r="F104" s="99"/>
    </row>
    <row r="105" spans="1:8" x14ac:dyDescent="0.25">
      <c r="C105" s="174"/>
      <c r="D105" s="99"/>
      <c r="E105" s="99"/>
      <c r="F105" s="99"/>
    </row>
    <row r="106" spans="1:8" x14ac:dyDescent="0.25">
      <c r="C106" s="174"/>
      <c r="D106" s="99"/>
      <c r="E106" s="99"/>
      <c r="F106" s="99"/>
    </row>
    <row r="107" spans="1:8" x14ac:dyDescent="0.25">
      <c r="C107" s="174"/>
      <c r="D107" s="99"/>
      <c r="E107" s="99"/>
      <c r="F107" s="99"/>
    </row>
    <row r="108" spans="1:8" x14ac:dyDescent="0.25">
      <c r="C108" s="174"/>
      <c r="D108" s="99"/>
      <c r="E108" s="99"/>
      <c r="F108" s="99"/>
    </row>
    <row r="109" spans="1:8" x14ac:dyDescent="0.25">
      <c r="C109" s="174"/>
      <c r="D109" s="99"/>
      <c r="E109" s="99"/>
      <c r="F109" s="99"/>
    </row>
    <row r="110" spans="1:8" x14ac:dyDescent="0.25">
      <c r="C110" s="174"/>
      <c r="D110" s="99"/>
      <c r="E110" s="99"/>
      <c r="F110" s="99"/>
    </row>
    <row r="111" spans="1:8" x14ac:dyDescent="0.25">
      <c r="C111" s="174"/>
      <c r="D111" s="99"/>
      <c r="E111" s="99"/>
      <c r="F111" s="99"/>
    </row>
    <row r="112" spans="1:8" x14ac:dyDescent="0.25">
      <c r="C112" s="174"/>
      <c r="D112" s="99"/>
      <c r="E112" s="99"/>
      <c r="F112" s="99"/>
    </row>
    <row r="113" spans="3:6" x14ac:dyDescent="0.25">
      <c r="C113" s="174"/>
      <c r="D113" s="99"/>
      <c r="E113" s="99"/>
      <c r="F113" s="99"/>
    </row>
    <row r="114" spans="3:6" x14ac:dyDescent="0.25">
      <c r="C114" s="174"/>
      <c r="D114" s="99"/>
      <c r="E114" s="99"/>
      <c r="F114" s="99"/>
    </row>
    <row r="115" spans="3:6" x14ac:dyDescent="0.25">
      <c r="C115" s="174"/>
      <c r="D115" s="99"/>
      <c r="E115" s="99"/>
      <c r="F115" s="99"/>
    </row>
    <row r="116" spans="3:6" x14ac:dyDescent="0.25">
      <c r="C116" s="174"/>
      <c r="D116" s="99"/>
      <c r="E116" s="99"/>
      <c r="F116" s="99"/>
    </row>
    <row r="117" spans="3:6" x14ac:dyDescent="0.25">
      <c r="C117" s="174"/>
      <c r="D117" s="99"/>
      <c r="E117" s="99"/>
      <c r="F117" s="99"/>
    </row>
    <row r="118" spans="3:6" x14ac:dyDescent="0.25">
      <c r="C118" s="174"/>
      <c r="D118" s="99"/>
      <c r="E118" s="99"/>
      <c r="F118" s="99"/>
    </row>
    <row r="119" spans="3:6" x14ac:dyDescent="0.25">
      <c r="C119" s="174"/>
      <c r="D119" s="99"/>
      <c r="E119" s="99"/>
      <c r="F119" s="99"/>
    </row>
    <row r="120" spans="3:6" x14ac:dyDescent="0.25">
      <c r="C120" s="174"/>
      <c r="D120" s="99"/>
      <c r="E120" s="99"/>
      <c r="F120" s="99"/>
    </row>
    <row r="121" spans="3:6" x14ac:dyDescent="0.25">
      <c r="C121" s="174"/>
      <c r="D121" s="99"/>
      <c r="E121" s="99"/>
      <c r="F121" s="99"/>
    </row>
    <row r="122" spans="3:6" x14ac:dyDescent="0.25">
      <c r="C122" s="174"/>
      <c r="D122" s="99"/>
      <c r="E122" s="99"/>
      <c r="F122" s="99"/>
    </row>
    <row r="123" spans="3:6" x14ac:dyDescent="0.25">
      <c r="C123" s="174"/>
      <c r="D123" s="99"/>
      <c r="E123" s="99"/>
      <c r="F123" s="99"/>
    </row>
    <row r="124" spans="3:6" x14ac:dyDescent="0.25">
      <c r="C124" s="174"/>
      <c r="D124" s="99"/>
      <c r="E124" s="99"/>
      <c r="F124" s="99"/>
    </row>
    <row r="125" spans="3:6" x14ac:dyDescent="0.25">
      <c r="C125" s="174"/>
      <c r="D125" s="99"/>
      <c r="E125" s="99"/>
      <c r="F125" s="99"/>
    </row>
    <row r="126" spans="3:6" x14ac:dyDescent="0.25">
      <c r="C126" s="174"/>
      <c r="D126" s="99"/>
      <c r="E126" s="99"/>
      <c r="F126" s="99"/>
    </row>
    <row r="127" spans="3:6" x14ac:dyDescent="0.25">
      <c r="C127" s="174"/>
      <c r="D127" s="99"/>
      <c r="E127" s="99"/>
      <c r="F127" s="99"/>
    </row>
    <row r="128" spans="3:6" x14ac:dyDescent="0.25">
      <c r="C128" s="1"/>
      <c r="D128" s="99"/>
      <c r="E128" s="99"/>
      <c r="F128" s="99"/>
    </row>
    <row r="129" spans="3:6" x14ac:dyDescent="0.25">
      <c r="C129" s="1"/>
      <c r="D129" s="99"/>
      <c r="E129" s="99"/>
      <c r="F129" s="99"/>
    </row>
    <row r="130" spans="3:6" x14ac:dyDescent="0.25">
      <c r="C130" s="1"/>
      <c r="D130" s="99"/>
      <c r="E130" s="99"/>
      <c r="F130" s="99"/>
    </row>
    <row r="131" spans="3:6" x14ac:dyDescent="0.25">
      <c r="C131" s="1"/>
      <c r="D131" s="99"/>
      <c r="E131" s="99"/>
      <c r="F131" s="99"/>
    </row>
    <row r="132" spans="3:6" x14ac:dyDescent="0.25">
      <c r="C132" s="1"/>
      <c r="D132" s="99"/>
      <c r="E132" s="99"/>
      <c r="F132" s="99"/>
    </row>
    <row r="133" spans="3:6" x14ac:dyDescent="0.25">
      <c r="C133" s="1"/>
      <c r="D133" s="99"/>
      <c r="E133" s="99"/>
      <c r="F133" s="99"/>
    </row>
    <row r="134" spans="3:6" x14ac:dyDescent="0.25">
      <c r="C134" s="1"/>
      <c r="D134" s="99"/>
      <c r="E134" s="99"/>
      <c r="F134" s="99"/>
    </row>
    <row r="135" spans="3:6" x14ac:dyDescent="0.25">
      <c r="D135" s="99"/>
      <c r="E135" s="99"/>
      <c r="F135" s="99"/>
    </row>
    <row r="136" spans="3:6" x14ac:dyDescent="0.25">
      <c r="D136" s="99"/>
      <c r="E136" s="99"/>
      <c r="F136" s="99"/>
    </row>
    <row r="137" spans="3:6" x14ac:dyDescent="0.25">
      <c r="D137" s="99"/>
      <c r="E137" s="99"/>
      <c r="F137" s="99"/>
    </row>
    <row r="138" spans="3:6" x14ac:dyDescent="0.25">
      <c r="D138" s="99"/>
      <c r="E138" s="99"/>
      <c r="F138" s="99"/>
    </row>
    <row r="139" spans="3:6" x14ac:dyDescent="0.25">
      <c r="D139" s="99"/>
      <c r="E139" s="99"/>
      <c r="F139" s="99"/>
    </row>
    <row r="140" spans="3:6" x14ac:dyDescent="0.25">
      <c r="D140" s="99"/>
      <c r="E140" s="99"/>
      <c r="F140" s="99"/>
    </row>
    <row r="141" spans="3:6" x14ac:dyDescent="0.25">
      <c r="D141" s="99"/>
      <c r="E141" s="99"/>
      <c r="F141" s="99"/>
    </row>
    <row r="142" spans="3:6" x14ac:dyDescent="0.25">
      <c r="D142" s="99"/>
      <c r="E142" s="99"/>
      <c r="F142" s="99"/>
    </row>
    <row r="143" spans="3:6" x14ac:dyDescent="0.25">
      <c r="D143" s="99"/>
      <c r="E143" s="99"/>
      <c r="F143" s="99"/>
    </row>
    <row r="144" spans="3:6" x14ac:dyDescent="0.25">
      <c r="D144" s="99"/>
      <c r="E144" s="99"/>
      <c r="F144" s="99"/>
    </row>
    <row r="145" spans="4:6" x14ac:dyDescent="0.25">
      <c r="D145" s="99"/>
      <c r="E145" s="99"/>
      <c r="F145" s="99"/>
    </row>
    <row r="146" spans="4:6" x14ac:dyDescent="0.25">
      <c r="D146" s="99"/>
      <c r="E146" s="99"/>
      <c r="F146" s="99"/>
    </row>
    <row r="147" spans="4:6" x14ac:dyDescent="0.25">
      <c r="D147" s="99"/>
      <c r="E147" s="99"/>
      <c r="F147" s="99"/>
    </row>
    <row r="148" spans="4:6" x14ac:dyDescent="0.25">
      <c r="D148" s="99"/>
      <c r="E148" s="99"/>
      <c r="F148" s="99"/>
    </row>
    <row r="149" spans="4:6" x14ac:dyDescent="0.25">
      <c r="D149" s="99"/>
      <c r="E149" s="99"/>
      <c r="F149" s="99"/>
    </row>
    <row r="150" spans="4:6" x14ac:dyDescent="0.25">
      <c r="D150" s="99"/>
      <c r="E150" s="99"/>
      <c r="F150" s="99"/>
    </row>
    <row r="151" spans="4:6" x14ac:dyDescent="0.25">
      <c r="D151" s="99"/>
      <c r="E151" s="99"/>
      <c r="F151" s="99"/>
    </row>
    <row r="152" spans="4:6" x14ac:dyDescent="0.25">
      <c r="D152" s="99"/>
      <c r="E152" s="99"/>
      <c r="F152" s="99"/>
    </row>
    <row r="153" spans="4:6" x14ac:dyDescent="0.25">
      <c r="D153" s="99"/>
      <c r="E153" s="99"/>
      <c r="F153" s="99"/>
    </row>
    <row r="154" spans="4:6" x14ac:dyDescent="0.25">
      <c r="D154" s="99"/>
      <c r="E154" s="99"/>
      <c r="F154" s="99"/>
    </row>
    <row r="155" spans="4:6" x14ac:dyDescent="0.25">
      <c r="D155" s="99"/>
      <c r="E155" s="99"/>
      <c r="F155" s="99"/>
    </row>
    <row r="156" spans="4:6" x14ac:dyDescent="0.25">
      <c r="D156" s="99"/>
      <c r="E156" s="99"/>
      <c r="F156" s="99"/>
    </row>
    <row r="157" spans="4:6" x14ac:dyDescent="0.25">
      <c r="D157" s="99"/>
      <c r="E157" s="99"/>
      <c r="F157" s="99"/>
    </row>
    <row r="158" spans="4:6" x14ac:dyDescent="0.25">
      <c r="D158" s="99"/>
      <c r="E158" s="99"/>
      <c r="F158" s="99"/>
    </row>
    <row r="159" spans="4:6" x14ac:dyDescent="0.25">
      <c r="D159" s="99"/>
      <c r="E159" s="99"/>
      <c r="F159" s="99"/>
    </row>
    <row r="160" spans="4:6" x14ac:dyDescent="0.25">
      <c r="D160" s="99"/>
      <c r="E160" s="99"/>
      <c r="F160" s="99"/>
    </row>
    <row r="161" spans="4:6" x14ac:dyDescent="0.25">
      <c r="D161" s="99"/>
      <c r="E161" s="99"/>
      <c r="F161" s="99"/>
    </row>
    <row r="162" spans="4:6" x14ac:dyDescent="0.25">
      <c r="D162" s="99"/>
      <c r="E162" s="99"/>
      <c r="F162" s="99"/>
    </row>
    <row r="163" spans="4:6" x14ac:dyDescent="0.25">
      <c r="D163" s="99"/>
      <c r="E163" s="99"/>
      <c r="F163" s="99"/>
    </row>
    <row r="164" spans="4:6" x14ac:dyDescent="0.25">
      <c r="D164" s="99"/>
      <c r="E164" s="99"/>
      <c r="F164" s="99"/>
    </row>
    <row r="165" spans="4:6" x14ac:dyDescent="0.25">
      <c r="D165" s="99"/>
      <c r="E165" s="99"/>
      <c r="F165" s="99"/>
    </row>
    <row r="166" spans="4:6" x14ac:dyDescent="0.25">
      <c r="D166" s="99"/>
      <c r="E166" s="99"/>
      <c r="F166" s="99"/>
    </row>
    <row r="167" spans="4:6" x14ac:dyDescent="0.25">
      <c r="D167" s="99"/>
      <c r="E167" s="99"/>
      <c r="F167" s="99"/>
    </row>
    <row r="168" spans="4:6" x14ac:dyDescent="0.25">
      <c r="D168" s="99"/>
      <c r="E168" s="99"/>
      <c r="F168" s="99"/>
    </row>
    <row r="169" spans="4:6" x14ac:dyDescent="0.25">
      <c r="D169" s="99"/>
      <c r="E169" s="99"/>
      <c r="F169" s="99"/>
    </row>
    <row r="170" spans="4:6" x14ac:dyDescent="0.25">
      <c r="D170" s="99"/>
      <c r="E170" s="99"/>
      <c r="F170" s="99"/>
    </row>
    <row r="171" spans="4:6" x14ac:dyDescent="0.25">
      <c r="D171" s="99"/>
      <c r="E171" s="99"/>
      <c r="F171" s="99"/>
    </row>
    <row r="172" spans="4:6" x14ac:dyDescent="0.25">
      <c r="D172" s="99"/>
      <c r="E172" s="99"/>
      <c r="F172" s="99"/>
    </row>
    <row r="173" spans="4:6" x14ac:dyDescent="0.25">
      <c r="D173" s="99"/>
      <c r="E173" s="99"/>
      <c r="F173" s="99"/>
    </row>
    <row r="174" spans="4:6" x14ac:dyDescent="0.25">
      <c r="D174" s="99"/>
      <c r="E174" s="99"/>
      <c r="F174" s="99"/>
    </row>
    <row r="175" spans="4:6" x14ac:dyDescent="0.25">
      <c r="D175" s="99"/>
      <c r="E175" s="99"/>
      <c r="F175" s="99"/>
    </row>
    <row r="176" spans="4:6" x14ac:dyDescent="0.25">
      <c r="D176" s="99"/>
      <c r="E176" s="99"/>
      <c r="F176" s="99"/>
    </row>
    <row r="177" spans="4:6" x14ac:dyDescent="0.25">
      <c r="D177" s="99"/>
      <c r="E177" s="99"/>
      <c r="F177" s="99"/>
    </row>
    <row r="178" spans="4:6" x14ac:dyDescent="0.25">
      <c r="D178" s="99"/>
      <c r="E178" s="99"/>
      <c r="F178" s="99"/>
    </row>
    <row r="179" spans="4:6" x14ac:dyDescent="0.25">
      <c r="D179" s="99"/>
      <c r="E179" s="99"/>
      <c r="F179" s="99"/>
    </row>
    <row r="180" spans="4:6" x14ac:dyDescent="0.25">
      <c r="D180" s="99"/>
      <c r="E180" s="99"/>
      <c r="F180" s="99"/>
    </row>
    <row r="181" spans="4:6" x14ac:dyDescent="0.25">
      <c r="D181" s="99"/>
      <c r="E181" s="99"/>
      <c r="F181" s="99"/>
    </row>
    <row r="182" spans="4:6" x14ac:dyDescent="0.25">
      <c r="D182" s="99"/>
      <c r="E182" s="99"/>
      <c r="F182" s="99"/>
    </row>
    <row r="183" spans="4:6" x14ac:dyDescent="0.25">
      <c r="D183" s="99"/>
      <c r="E183" s="99"/>
      <c r="F183" s="99"/>
    </row>
    <row r="184" spans="4:6" x14ac:dyDescent="0.25">
      <c r="D184" s="99"/>
      <c r="E184" s="99"/>
      <c r="F184" s="99"/>
    </row>
    <row r="185" spans="4:6" x14ac:dyDescent="0.25">
      <c r="D185" s="99"/>
      <c r="E185" s="99"/>
      <c r="F185" s="99"/>
    </row>
    <row r="186" spans="4:6" x14ac:dyDescent="0.25">
      <c r="D186" s="99"/>
      <c r="E186" s="99"/>
      <c r="F186" s="99"/>
    </row>
    <row r="187" spans="4:6" x14ac:dyDescent="0.25">
      <c r="D187" s="99"/>
      <c r="E187" s="99"/>
      <c r="F187" s="99"/>
    </row>
    <row r="188" spans="4:6" x14ac:dyDescent="0.25">
      <c r="D188" s="99"/>
      <c r="E188" s="99"/>
      <c r="F188" s="99"/>
    </row>
    <row r="189" spans="4:6" x14ac:dyDescent="0.25">
      <c r="D189" s="99"/>
      <c r="E189" s="99"/>
      <c r="F189" s="99"/>
    </row>
    <row r="190" spans="4:6" x14ac:dyDescent="0.25">
      <c r="D190" s="99"/>
      <c r="E190" s="99"/>
      <c r="F190" s="99"/>
    </row>
    <row r="191" spans="4:6" x14ac:dyDescent="0.25">
      <c r="D191" s="99"/>
      <c r="E191" s="99"/>
      <c r="F191" s="99"/>
    </row>
    <row r="192" spans="4:6" x14ac:dyDescent="0.25">
      <c r="D192" s="99"/>
      <c r="E192" s="99"/>
      <c r="F192" s="99"/>
    </row>
    <row r="193" spans="4:6" x14ac:dyDescent="0.25">
      <c r="D193" s="99"/>
      <c r="E193" s="99"/>
      <c r="F193" s="99"/>
    </row>
    <row r="194" spans="4:6" x14ac:dyDescent="0.25">
      <c r="D194" s="99"/>
      <c r="E194" s="99"/>
      <c r="F194" s="99"/>
    </row>
    <row r="195" spans="4:6" x14ac:dyDescent="0.25">
      <c r="D195" s="99"/>
      <c r="E195" s="99"/>
      <c r="F195" s="99"/>
    </row>
    <row r="196" spans="4:6" x14ac:dyDescent="0.25">
      <c r="D196" s="99"/>
      <c r="E196" s="99"/>
      <c r="F196" s="99"/>
    </row>
    <row r="197" spans="4:6" x14ac:dyDescent="0.25">
      <c r="D197" s="99"/>
      <c r="E197" s="99"/>
      <c r="F197" s="99"/>
    </row>
    <row r="198" spans="4:6" x14ac:dyDescent="0.25">
      <c r="D198" s="99"/>
      <c r="E198" s="99"/>
      <c r="F198" s="99"/>
    </row>
    <row r="199" spans="4:6" x14ac:dyDescent="0.25">
      <c r="D199" s="99"/>
      <c r="E199" s="99"/>
      <c r="F199" s="99"/>
    </row>
    <row r="200" spans="4:6" x14ac:dyDescent="0.25">
      <c r="D200" s="99"/>
      <c r="E200" s="99"/>
      <c r="F200" s="99"/>
    </row>
    <row r="201" spans="4:6" x14ac:dyDescent="0.25">
      <c r="D201" s="99"/>
      <c r="E201" s="99"/>
      <c r="F201" s="99"/>
    </row>
    <row r="202" spans="4:6" x14ac:dyDescent="0.25">
      <c r="D202" s="99"/>
      <c r="E202" s="99"/>
      <c r="F202" s="99"/>
    </row>
    <row r="203" spans="4:6" x14ac:dyDescent="0.25">
      <c r="D203" s="99"/>
      <c r="E203" s="99"/>
      <c r="F203" s="99"/>
    </row>
    <row r="204" spans="4:6" x14ac:dyDescent="0.25">
      <c r="D204" s="99"/>
      <c r="E204" s="99"/>
      <c r="F204" s="99"/>
    </row>
    <row r="205" spans="4:6" x14ac:dyDescent="0.25">
      <c r="D205" s="99"/>
      <c r="E205" s="99"/>
      <c r="F205" s="99"/>
    </row>
    <row r="206" spans="4:6" x14ac:dyDescent="0.25">
      <c r="D206" s="99"/>
      <c r="E206" s="99"/>
      <c r="F206" s="99"/>
    </row>
    <row r="207" spans="4:6" x14ac:dyDescent="0.25">
      <c r="D207" s="99"/>
      <c r="E207" s="99"/>
      <c r="F207" s="99"/>
    </row>
    <row r="208" spans="4:6" x14ac:dyDescent="0.25">
      <c r="D208" s="99"/>
      <c r="E208" s="99"/>
      <c r="F208" s="99"/>
    </row>
    <row r="209" spans="4:6" x14ac:dyDescent="0.25">
      <c r="D209" s="99"/>
      <c r="E209" s="99"/>
      <c r="F209" s="99"/>
    </row>
    <row r="210" spans="4:6" x14ac:dyDescent="0.25">
      <c r="D210" s="99"/>
      <c r="E210" s="99"/>
      <c r="F210" s="99"/>
    </row>
    <row r="211" spans="4:6" x14ac:dyDescent="0.25">
      <c r="D211" s="99"/>
      <c r="E211" s="99"/>
      <c r="F211" s="99"/>
    </row>
    <row r="212" spans="4:6" x14ac:dyDescent="0.25">
      <c r="D212" s="99"/>
      <c r="E212" s="99"/>
      <c r="F212" s="99"/>
    </row>
    <row r="213" spans="4:6" x14ac:dyDescent="0.25">
      <c r="D213" s="99"/>
      <c r="E213" s="99"/>
      <c r="F213" s="99"/>
    </row>
    <row r="214" spans="4:6" x14ac:dyDescent="0.25">
      <c r="D214" s="99"/>
      <c r="E214" s="99"/>
      <c r="F214" s="99"/>
    </row>
    <row r="215" spans="4:6" x14ac:dyDescent="0.25">
      <c r="D215" s="99"/>
      <c r="E215" s="99"/>
      <c r="F215" s="99"/>
    </row>
    <row r="216" spans="4:6" x14ac:dyDescent="0.25">
      <c r="D216" s="99"/>
      <c r="E216" s="99"/>
      <c r="F216" s="99"/>
    </row>
    <row r="217" spans="4:6" x14ac:dyDescent="0.25">
      <c r="D217" s="99"/>
      <c r="E217" s="99"/>
      <c r="F217" s="99"/>
    </row>
    <row r="218" spans="4:6" x14ac:dyDescent="0.25">
      <c r="D218" s="99"/>
      <c r="E218" s="99"/>
      <c r="F218" s="99"/>
    </row>
    <row r="219" spans="4:6" x14ac:dyDescent="0.25">
      <c r="D219" s="99"/>
      <c r="E219" s="99"/>
      <c r="F219" s="99"/>
    </row>
    <row r="220" spans="4:6" x14ac:dyDescent="0.25">
      <c r="D220" s="99"/>
      <c r="E220" s="99"/>
      <c r="F220" s="99"/>
    </row>
    <row r="221" spans="4:6" x14ac:dyDescent="0.25">
      <c r="D221" s="99"/>
      <c r="E221" s="99"/>
      <c r="F221" s="99"/>
    </row>
    <row r="222" spans="4:6" x14ac:dyDescent="0.25">
      <c r="D222" s="99"/>
      <c r="E222" s="99"/>
      <c r="F222" s="99"/>
    </row>
    <row r="223" spans="4:6" x14ac:dyDescent="0.25">
      <c r="D223" s="99"/>
      <c r="E223" s="99"/>
      <c r="F223" s="99"/>
    </row>
    <row r="224" spans="4:6" x14ac:dyDescent="0.25">
      <c r="D224" s="99"/>
      <c r="E224" s="99"/>
      <c r="F224" s="99"/>
    </row>
    <row r="225" spans="4:6" x14ac:dyDescent="0.25">
      <c r="D225" s="99"/>
      <c r="E225" s="99"/>
      <c r="F225" s="99"/>
    </row>
    <row r="226" spans="4:6" x14ac:dyDescent="0.25">
      <c r="D226" s="99"/>
      <c r="E226" s="99"/>
      <c r="F226" s="99"/>
    </row>
    <row r="227" spans="4:6" x14ac:dyDescent="0.25">
      <c r="D227" s="99"/>
      <c r="E227" s="99"/>
      <c r="F227" s="99"/>
    </row>
    <row r="228" spans="4:6" x14ac:dyDescent="0.25">
      <c r="D228" s="99"/>
      <c r="E228" s="99"/>
      <c r="F228" s="99"/>
    </row>
    <row r="229" spans="4:6" x14ac:dyDescent="0.25">
      <c r="D229" s="99"/>
      <c r="E229" s="99"/>
      <c r="F229" s="99"/>
    </row>
    <row r="230" spans="4:6" x14ac:dyDescent="0.25">
      <c r="D230" s="99"/>
      <c r="E230" s="99"/>
      <c r="F230" s="99"/>
    </row>
    <row r="231" spans="4:6" x14ac:dyDescent="0.25">
      <c r="D231" s="99"/>
      <c r="E231" s="99"/>
      <c r="F231" s="99"/>
    </row>
    <row r="232" spans="4:6" x14ac:dyDescent="0.25">
      <c r="D232" s="99"/>
      <c r="E232" s="99"/>
      <c r="F232" s="99"/>
    </row>
    <row r="233" spans="4:6" x14ac:dyDescent="0.25">
      <c r="D233" s="99"/>
      <c r="E233" s="99"/>
      <c r="F233" s="99"/>
    </row>
    <row r="234" spans="4:6" x14ac:dyDescent="0.25">
      <c r="D234" s="99"/>
      <c r="E234" s="99"/>
      <c r="F234" s="99"/>
    </row>
    <row r="235" spans="4:6" x14ac:dyDescent="0.25">
      <c r="D235" s="99"/>
      <c r="E235" s="99"/>
      <c r="F235" s="99"/>
    </row>
    <row r="236" spans="4:6" x14ac:dyDescent="0.25">
      <c r="D236" s="99"/>
      <c r="E236" s="99"/>
      <c r="F236" s="99"/>
    </row>
    <row r="237" spans="4:6" x14ac:dyDescent="0.25">
      <c r="D237" s="99"/>
      <c r="E237" s="99"/>
      <c r="F237" s="99"/>
    </row>
    <row r="238" spans="4:6" x14ac:dyDescent="0.25">
      <c r="D238" s="99"/>
      <c r="E238" s="99"/>
      <c r="F238" s="99"/>
    </row>
  </sheetData>
  <mergeCells count="9">
    <mergeCell ref="A99:C99"/>
    <mergeCell ref="E1:F1"/>
    <mergeCell ref="A2:F2"/>
    <mergeCell ref="A4:A5"/>
    <mergeCell ref="B4:B5"/>
    <mergeCell ref="C4:C5"/>
    <mergeCell ref="D4:D6"/>
    <mergeCell ref="E4:E6"/>
    <mergeCell ref="F4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zoomScaleNormal="100" workbookViewId="0">
      <selection activeCell="C45" sqref="C45"/>
    </sheetView>
  </sheetViews>
  <sheetFormatPr defaultRowHeight="15" x14ac:dyDescent="0.25"/>
  <cols>
    <col min="1" max="1" width="5.85546875" customWidth="1"/>
    <col min="2" max="2" width="8.7109375" customWidth="1"/>
    <col min="3" max="3" width="38.140625" customWidth="1"/>
    <col min="4" max="4" width="14" customWidth="1"/>
    <col min="5" max="5" width="13.85546875" customWidth="1"/>
    <col min="6" max="6" width="11.42578125" customWidth="1"/>
  </cols>
  <sheetData>
    <row r="1" spans="1:8" x14ac:dyDescent="0.25">
      <c r="E1" s="555" t="s">
        <v>224</v>
      </c>
      <c r="F1" s="555"/>
    </row>
    <row r="2" spans="1:8" ht="18" x14ac:dyDescent="0.25">
      <c r="A2" s="1"/>
      <c r="B2" s="1"/>
      <c r="C2" s="258"/>
      <c r="D2" s="1"/>
      <c r="E2" s="1"/>
      <c r="F2" s="1"/>
      <c r="G2" s="1"/>
    </row>
    <row r="3" spans="1:8" ht="18.75" thickBot="1" x14ac:dyDescent="0.3">
      <c r="A3" s="1"/>
      <c r="B3" s="1"/>
      <c r="C3" s="176" t="s">
        <v>225</v>
      </c>
      <c r="D3" s="1"/>
      <c r="E3" s="1"/>
      <c r="F3" s="1"/>
      <c r="G3" s="1"/>
    </row>
    <row r="4" spans="1:8" x14ac:dyDescent="0.25">
      <c r="A4" s="544" t="s">
        <v>1</v>
      </c>
      <c r="B4" s="546" t="s">
        <v>144</v>
      </c>
      <c r="C4" s="546" t="s">
        <v>145</v>
      </c>
      <c r="D4" s="559" t="s">
        <v>146</v>
      </c>
      <c r="E4" s="559" t="s">
        <v>59</v>
      </c>
      <c r="F4" s="562" t="s">
        <v>60</v>
      </c>
      <c r="G4" s="1"/>
    </row>
    <row r="5" spans="1:8" x14ac:dyDescent="0.25">
      <c r="A5" s="545"/>
      <c r="B5" s="547"/>
      <c r="C5" s="547"/>
      <c r="D5" s="560"/>
      <c r="E5" s="560"/>
      <c r="F5" s="563"/>
      <c r="G5" s="1"/>
    </row>
    <row r="6" spans="1:8" x14ac:dyDescent="0.25">
      <c r="A6" s="84"/>
      <c r="B6" s="85"/>
      <c r="C6" s="86"/>
      <c r="D6" s="561"/>
      <c r="E6" s="561"/>
      <c r="F6" s="564"/>
      <c r="G6" s="1"/>
    </row>
    <row r="7" spans="1:8" x14ac:dyDescent="0.25">
      <c r="A7" s="89">
        <v>1</v>
      </c>
      <c r="B7" s="90">
        <v>2</v>
      </c>
      <c r="C7" s="198">
        <v>3</v>
      </c>
      <c r="D7" s="92">
        <v>4</v>
      </c>
      <c r="E7" s="92">
        <v>5</v>
      </c>
      <c r="F7" s="93">
        <v>6</v>
      </c>
      <c r="G7" s="1"/>
    </row>
    <row r="8" spans="1:8" x14ac:dyDescent="0.25">
      <c r="A8" s="199" t="s">
        <v>70</v>
      </c>
      <c r="B8" s="200"/>
      <c r="C8" s="201" t="s">
        <v>71</v>
      </c>
      <c r="D8" s="111">
        <f>D9+D10</f>
        <v>38920</v>
      </c>
      <c r="E8" s="111">
        <f>E9+E10</f>
        <v>23918.85</v>
      </c>
      <c r="F8" s="112">
        <f t="shared" ref="F8:F24" si="0">E8/D8*100</f>
        <v>61.456449126413148</v>
      </c>
      <c r="G8" s="1"/>
    </row>
    <row r="9" spans="1:8" x14ac:dyDescent="0.25">
      <c r="A9" s="202"/>
      <c r="B9" s="207">
        <v>15011</v>
      </c>
      <c r="C9" s="204" t="s">
        <v>151</v>
      </c>
      <c r="D9" s="205">
        <v>19620</v>
      </c>
      <c r="E9" s="205">
        <v>19620</v>
      </c>
      <c r="F9" s="206">
        <f t="shared" si="0"/>
        <v>100</v>
      </c>
      <c r="G9" s="1"/>
    </row>
    <row r="10" spans="1:8" ht="25.5" x14ac:dyDescent="0.25">
      <c r="A10" s="202"/>
      <c r="B10" s="207">
        <v>15013</v>
      </c>
      <c r="C10" s="208" t="s">
        <v>152</v>
      </c>
      <c r="D10" s="205">
        <v>19300</v>
      </c>
      <c r="E10" s="205">
        <v>4298.8500000000004</v>
      </c>
      <c r="F10" s="206">
        <f t="shared" si="0"/>
        <v>22.273834196891194</v>
      </c>
      <c r="G10" s="1"/>
    </row>
    <row r="11" spans="1:8" x14ac:dyDescent="0.25">
      <c r="A11" s="199" t="s">
        <v>32</v>
      </c>
      <c r="B11" s="200"/>
      <c r="C11" s="201" t="s">
        <v>74</v>
      </c>
      <c r="D11" s="111">
        <v>454377</v>
      </c>
      <c r="E11" s="111">
        <v>421288.67</v>
      </c>
      <c r="F11" s="112">
        <f t="shared" si="0"/>
        <v>92.717868642118759</v>
      </c>
      <c r="G11" s="1"/>
    </row>
    <row r="12" spans="1:8" x14ac:dyDescent="0.25">
      <c r="A12" s="202"/>
      <c r="B12" s="207">
        <v>50095</v>
      </c>
      <c r="C12" s="204" t="s">
        <v>156</v>
      </c>
      <c r="D12" s="205">
        <v>454377</v>
      </c>
      <c r="E12" s="205">
        <v>421288.67</v>
      </c>
      <c r="F12" s="206">
        <f t="shared" si="0"/>
        <v>92.717868642118759</v>
      </c>
      <c r="G12" s="1"/>
      <c r="H12" s="1"/>
    </row>
    <row r="13" spans="1:8" x14ac:dyDescent="0.25">
      <c r="A13" s="199" t="s">
        <v>34</v>
      </c>
      <c r="B13" s="200"/>
      <c r="C13" s="201" t="s">
        <v>76</v>
      </c>
      <c r="D13" s="111">
        <f>D14+D15</f>
        <v>3436334</v>
      </c>
      <c r="E13" s="111">
        <f>E14+E15</f>
        <v>1758207.27</v>
      </c>
      <c r="F13" s="112">
        <f t="shared" si="0"/>
        <v>51.165203091434073</v>
      </c>
      <c r="G13" s="99"/>
      <c r="H13" s="99"/>
    </row>
    <row r="14" spans="1:8" x14ac:dyDescent="0.25">
      <c r="A14" s="210"/>
      <c r="B14" s="211">
        <v>60014</v>
      </c>
      <c r="C14" s="212" t="s">
        <v>157</v>
      </c>
      <c r="D14" s="205">
        <v>156000</v>
      </c>
      <c r="E14" s="205">
        <v>155910.79</v>
      </c>
      <c r="F14" s="206">
        <f t="shared" si="0"/>
        <v>99.9428141025641</v>
      </c>
      <c r="G14" s="1"/>
      <c r="H14" s="1"/>
    </row>
    <row r="15" spans="1:8" x14ac:dyDescent="0.25">
      <c r="A15" s="213"/>
      <c r="B15" s="214">
        <v>60016</v>
      </c>
      <c r="C15" s="215" t="s">
        <v>158</v>
      </c>
      <c r="D15" s="205">
        <v>3280334</v>
      </c>
      <c r="E15" s="205">
        <v>1602296.48</v>
      </c>
      <c r="F15" s="206">
        <f t="shared" si="0"/>
        <v>48.845528534594337</v>
      </c>
      <c r="G15" s="1"/>
      <c r="H15" s="1"/>
    </row>
    <row r="16" spans="1:8" x14ac:dyDescent="0.25">
      <c r="A16" s="216">
        <v>630</v>
      </c>
      <c r="B16" s="217"/>
      <c r="C16" s="218" t="s">
        <v>80</v>
      </c>
      <c r="D16" s="111">
        <v>38200</v>
      </c>
      <c r="E16" s="111">
        <v>38133.39</v>
      </c>
      <c r="F16" s="112">
        <f t="shared" si="0"/>
        <v>99.825628272251308</v>
      </c>
      <c r="G16" s="1"/>
      <c r="H16" s="1"/>
    </row>
    <row r="17" spans="1:8" ht="25.5" x14ac:dyDescent="0.25">
      <c r="A17" s="213"/>
      <c r="B17" s="214">
        <v>63003</v>
      </c>
      <c r="C17" s="219" t="s">
        <v>159</v>
      </c>
      <c r="D17" s="205">
        <v>38200</v>
      </c>
      <c r="E17" s="205">
        <v>38133.39</v>
      </c>
      <c r="F17" s="206">
        <f t="shared" si="0"/>
        <v>99.825628272251308</v>
      </c>
      <c r="G17" s="1"/>
      <c r="H17" s="1"/>
    </row>
    <row r="18" spans="1:8" x14ac:dyDescent="0.25">
      <c r="A18" s="216">
        <v>700</v>
      </c>
      <c r="B18" s="220"/>
      <c r="C18" s="218" t="s">
        <v>82</v>
      </c>
      <c r="D18" s="111">
        <v>100000</v>
      </c>
      <c r="E18" s="111">
        <v>0</v>
      </c>
      <c r="F18" s="112">
        <f t="shared" si="0"/>
        <v>0</v>
      </c>
      <c r="G18" s="99"/>
      <c r="H18" s="99"/>
    </row>
    <row r="19" spans="1:8" x14ac:dyDescent="0.25">
      <c r="A19" s="221"/>
      <c r="B19" s="222">
        <v>70005</v>
      </c>
      <c r="C19" s="212" t="s">
        <v>160</v>
      </c>
      <c r="D19" s="205">
        <v>100000</v>
      </c>
      <c r="E19" s="205">
        <v>0</v>
      </c>
      <c r="F19" s="206">
        <f t="shared" si="0"/>
        <v>0</v>
      </c>
      <c r="G19" s="1"/>
      <c r="H19" s="1"/>
    </row>
    <row r="20" spans="1:8" x14ac:dyDescent="0.25">
      <c r="A20" s="223">
        <v>750</v>
      </c>
      <c r="B20" s="224"/>
      <c r="C20" s="225" t="s">
        <v>91</v>
      </c>
      <c r="D20" s="111">
        <f>D21+D22</f>
        <v>104504</v>
      </c>
      <c r="E20" s="111">
        <f>E21+E22</f>
        <v>50992.9</v>
      </c>
      <c r="F20" s="112">
        <f t="shared" si="0"/>
        <v>48.795165735282865</v>
      </c>
      <c r="G20" s="99"/>
      <c r="H20" s="99"/>
    </row>
    <row r="21" spans="1:8" ht="25.5" x14ac:dyDescent="0.25">
      <c r="A21" s="226"/>
      <c r="B21" s="227">
        <v>75023</v>
      </c>
      <c r="C21" s="229" t="s">
        <v>165</v>
      </c>
      <c r="D21" s="205">
        <v>93400</v>
      </c>
      <c r="E21" s="205">
        <v>39888.9</v>
      </c>
      <c r="F21" s="206">
        <f t="shared" si="0"/>
        <v>42.707601713062097</v>
      </c>
      <c r="G21" s="1"/>
      <c r="H21" s="1"/>
    </row>
    <row r="22" spans="1:8" x14ac:dyDescent="0.25">
      <c r="A22" s="226"/>
      <c r="B22" s="227">
        <v>75095</v>
      </c>
      <c r="C22" s="228" t="s">
        <v>156</v>
      </c>
      <c r="D22" s="205">
        <v>11104</v>
      </c>
      <c r="E22" s="205">
        <v>11104</v>
      </c>
      <c r="F22" s="206">
        <f t="shared" si="0"/>
        <v>100</v>
      </c>
      <c r="G22" s="1"/>
      <c r="H22" s="1"/>
    </row>
    <row r="23" spans="1:8" ht="25.5" x14ac:dyDescent="0.25">
      <c r="A23" s="223">
        <v>754</v>
      </c>
      <c r="B23" s="224"/>
      <c r="C23" s="230" t="s">
        <v>97</v>
      </c>
      <c r="D23" s="111">
        <v>19000</v>
      </c>
      <c r="E23" s="111">
        <v>19000</v>
      </c>
      <c r="F23" s="112">
        <f t="shared" si="0"/>
        <v>100</v>
      </c>
      <c r="G23" s="99"/>
      <c r="H23" s="99"/>
    </row>
    <row r="24" spans="1:8" x14ac:dyDescent="0.25">
      <c r="A24" s="226"/>
      <c r="B24" s="227">
        <v>75412</v>
      </c>
      <c r="C24" s="228" t="s">
        <v>171</v>
      </c>
      <c r="D24" s="205">
        <v>19000</v>
      </c>
      <c r="E24" s="205">
        <v>19000</v>
      </c>
      <c r="F24" s="206">
        <f t="shared" si="0"/>
        <v>100</v>
      </c>
      <c r="G24" s="1"/>
      <c r="H24" s="1"/>
    </row>
    <row r="25" spans="1:8" x14ac:dyDescent="0.25">
      <c r="A25" s="223">
        <v>801</v>
      </c>
      <c r="B25" s="224"/>
      <c r="C25" s="225" t="s">
        <v>119</v>
      </c>
      <c r="D25" s="111">
        <v>398300</v>
      </c>
      <c r="E25" s="111">
        <v>7465.45</v>
      </c>
      <c r="F25" s="112">
        <f t="shared" ref="F25:F30" si="1">E25/D25*100</f>
        <v>1.874328395681647</v>
      </c>
      <c r="G25" s="99"/>
      <c r="H25" s="99"/>
    </row>
    <row r="26" spans="1:8" x14ac:dyDescent="0.25">
      <c r="A26" s="226"/>
      <c r="B26" s="227">
        <v>80101</v>
      </c>
      <c r="C26" s="228" t="s">
        <v>180</v>
      </c>
      <c r="D26" s="205">
        <v>398300</v>
      </c>
      <c r="E26" s="205">
        <v>7465.45</v>
      </c>
      <c r="F26" s="206">
        <f t="shared" si="1"/>
        <v>1.874328395681647</v>
      </c>
      <c r="G26" s="1"/>
      <c r="H26" s="1"/>
    </row>
    <row r="27" spans="1:8" x14ac:dyDescent="0.25">
      <c r="A27" s="223">
        <v>851</v>
      </c>
      <c r="B27" s="224"/>
      <c r="C27" s="225" t="s">
        <v>123</v>
      </c>
      <c r="D27" s="111">
        <v>3200</v>
      </c>
      <c r="E27" s="111">
        <v>0</v>
      </c>
      <c r="F27" s="112">
        <f t="shared" si="1"/>
        <v>0</v>
      </c>
      <c r="G27" s="99"/>
      <c r="H27" s="99"/>
    </row>
    <row r="28" spans="1:8" x14ac:dyDescent="0.25">
      <c r="A28" s="226"/>
      <c r="B28" s="227">
        <v>85154</v>
      </c>
      <c r="C28" s="228" t="s">
        <v>188</v>
      </c>
      <c r="D28" s="205">
        <v>3200</v>
      </c>
      <c r="E28" s="205">
        <v>0</v>
      </c>
      <c r="F28" s="206">
        <f t="shared" si="1"/>
        <v>0</v>
      </c>
      <c r="G28" s="1"/>
      <c r="H28" s="1"/>
    </row>
    <row r="29" spans="1:8" x14ac:dyDescent="0.25">
      <c r="A29" s="223">
        <v>852</v>
      </c>
      <c r="B29" s="224"/>
      <c r="C29" s="225" t="s">
        <v>124</v>
      </c>
      <c r="D29" s="111">
        <v>5550</v>
      </c>
      <c r="E29" s="111">
        <v>5540</v>
      </c>
      <c r="F29" s="112">
        <f t="shared" si="1"/>
        <v>99.819819819819827</v>
      </c>
      <c r="G29" s="99"/>
      <c r="H29" s="99"/>
    </row>
    <row r="30" spans="1:8" x14ac:dyDescent="0.25">
      <c r="A30" s="226"/>
      <c r="B30" s="227">
        <v>85219</v>
      </c>
      <c r="C30" s="228" t="s">
        <v>195</v>
      </c>
      <c r="D30" s="205">
        <v>5550</v>
      </c>
      <c r="E30" s="205">
        <v>5540</v>
      </c>
      <c r="F30" s="206">
        <f t="shared" si="1"/>
        <v>99.819819819819827</v>
      </c>
      <c r="G30" s="1"/>
      <c r="H30" s="1"/>
    </row>
    <row r="31" spans="1:8" ht="25.5" x14ac:dyDescent="0.25">
      <c r="A31" s="223">
        <v>853</v>
      </c>
      <c r="B31" s="224"/>
      <c r="C31" s="230" t="s">
        <v>127</v>
      </c>
      <c r="D31" s="111">
        <v>438583</v>
      </c>
      <c r="E31" s="111">
        <v>413130.19</v>
      </c>
      <c r="F31" s="112">
        <f t="shared" ref="F31:F43" si="2">E31/D31*100</f>
        <v>94.196580806825608</v>
      </c>
      <c r="G31" s="1"/>
      <c r="H31" s="1"/>
    </row>
    <row r="32" spans="1:8" x14ac:dyDescent="0.25">
      <c r="A32" s="226"/>
      <c r="B32" s="227">
        <v>85395</v>
      </c>
      <c r="C32" s="228" t="s">
        <v>156</v>
      </c>
      <c r="D32" s="205">
        <v>438583</v>
      </c>
      <c r="E32" s="205">
        <v>413130.19</v>
      </c>
      <c r="F32" s="206">
        <f t="shared" si="2"/>
        <v>94.196580806825608</v>
      </c>
      <c r="G32" s="1"/>
      <c r="H32" s="1"/>
    </row>
    <row r="33" spans="1:8" ht="25.5" x14ac:dyDescent="0.25">
      <c r="A33" s="216">
        <v>900</v>
      </c>
      <c r="B33" s="220"/>
      <c r="C33" s="254" t="s">
        <v>129</v>
      </c>
      <c r="D33" s="111">
        <f>D34+D35+D36+D37+D38+D39</f>
        <v>2498382</v>
      </c>
      <c r="E33" s="111">
        <f>E34+E35+E36+E37+E38+E39</f>
        <v>794416.91</v>
      </c>
      <c r="F33" s="112">
        <f t="shared" si="2"/>
        <v>31.797255583813843</v>
      </c>
      <c r="G33" s="99"/>
      <c r="H33" s="99"/>
    </row>
    <row r="34" spans="1:8" x14ac:dyDescent="0.25">
      <c r="A34" s="226"/>
      <c r="B34" s="227">
        <v>90001</v>
      </c>
      <c r="C34" s="228" t="s">
        <v>199</v>
      </c>
      <c r="D34" s="205">
        <v>676000</v>
      </c>
      <c r="E34" s="205">
        <v>16602.009999999998</v>
      </c>
      <c r="F34" s="206">
        <f t="shared" si="2"/>
        <v>2.4559186390532539</v>
      </c>
      <c r="G34" s="1"/>
      <c r="H34" s="1"/>
    </row>
    <row r="35" spans="1:8" x14ac:dyDescent="0.25">
      <c r="A35" s="226"/>
      <c r="B35" s="227">
        <v>90002</v>
      </c>
      <c r="C35" s="228" t="s">
        <v>200</v>
      </c>
      <c r="D35" s="205">
        <v>40000</v>
      </c>
      <c r="E35" s="205">
        <v>9810</v>
      </c>
      <c r="F35" s="206">
        <f t="shared" si="2"/>
        <v>24.524999999999999</v>
      </c>
      <c r="G35" s="1"/>
      <c r="H35" s="1"/>
    </row>
    <row r="36" spans="1:8" x14ac:dyDescent="0.25">
      <c r="A36" s="226"/>
      <c r="B36" s="227">
        <v>90004</v>
      </c>
      <c r="C36" s="228" t="s">
        <v>202</v>
      </c>
      <c r="D36" s="205">
        <v>100000</v>
      </c>
      <c r="E36" s="205">
        <v>12462.16</v>
      </c>
      <c r="F36" s="206">
        <f t="shared" si="2"/>
        <v>12.462160000000001</v>
      </c>
      <c r="G36" s="1"/>
      <c r="H36" s="1"/>
    </row>
    <row r="37" spans="1:8" ht="25.5" x14ac:dyDescent="0.25">
      <c r="A37" s="226"/>
      <c r="B37" s="227">
        <v>90005</v>
      </c>
      <c r="C37" s="229" t="s">
        <v>203</v>
      </c>
      <c r="D37" s="205">
        <v>258612</v>
      </c>
      <c r="E37" s="205">
        <v>4392</v>
      </c>
      <c r="F37" s="206">
        <f t="shared" si="2"/>
        <v>1.6982970627813092</v>
      </c>
      <c r="G37" s="1"/>
      <c r="H37" s="1"/>
    </row>
    <row r="38" spans="1:8" x14ac:dyDescent="0.25">
      <c r="A38" s="226"/>
      <c r="B38" s="227">
        <v>90015</v>
      </c>
      <c r="C38" s="228" t="s">
        <v>205</v>
      </c>
      <c r="D38" s="255">
        <v>303770</v>
      </c>
      <c r="E38" s="255">
        <v>2567.13</v>
      </c>
      <c r="F38" s="256">
        <f t="shared" si="2"/>
        <v>0.84509003522401827</v>
      </c>
      <c r="G38" s="1"/>
      <c r="H38" s="1"/>
    </row>
    <row r="39" spans="1:8" x14ac:dyDescent="0.25">
      <c r="A39" s="213"/>
      <c r="B39" s="214">
        <v>90017</v>
      </c>
      <c r="C39" s="215" t="s">
        <v>206</v>
      </c>
      <c r="D39" s="248">
        <v>1120000</v>
      </c>
      <c r="E39" s="248">
        <v>748583.61</v>
      </c>
      <c r="F39" s="249">
        <f t="shared" si="2"/>
        <v>66.837822321428575</v>
      </c>
      <c r="G39" s="1"/>
      <c r="H39" s="1"/>
    </row>
    <row r="40" spans="1:8" x14ac:dyDescent="0.25">
      <c r="A40" s="216">
        <v>926</v>
      </c>
      <c r="B40" s="220"/>
      <c r="C40" s="145" t="s">
        <v>210</v>
      </c>
      <c r="D40" s="111">
        <f>D41+D42</f>
        <v>763440</v>
      </c>
      <c r="E40" s="111">
        <f>E41+E42</f>
        <v>69649.41</v>
      </c>
      <c r="F40" s="112">
        <f t="shared" si="2"/>
        <v>9.1231020119459298</v>
      </c>
      <c r="G40" s="99"/>
      <c r="H40" s="99"/>
    </row>
    <row r="41" spans="1:8" x14ac:dyDescent="0.25">
      <c r="A41" s="226"/>
      <c r="B41" s="227">
        <v>92601</v>
      </c>
      <c r="C41" s="228" t="s">
        <v>211</v>
      </c>
      <c r="D41" s="205">
        <v>668400</v>
      </c>
      <c r="E41" s="205">
        <v>10201</v>
      </c>
      <c r="F41" s="206">
        <f t="shared" si="2"/>
        <v>1.5261819269898265</v>
      </c>
      <c r="G41" s="1"/>
      <c r="H41" s="1"/>
    </row>
    <row r="42" spans="1:8" x14ac:dyDescent="0.25">
      <c r="A42" s="226"/>
      <c r="B42" s="227">
        <v>92604</v>
      </c>
      <c r="C42" s="228" t="s">
        <v>212</v>
      </c>
      <c r="D42" s="205">
        <v>95040</v>
      </c>
      <c r="E42" s="205">
        <v>59448.41</v>
      </c>
      <c r="F42" s="206">
        <f t="shared" si="2"/>
        <v>62.550936447811459</v>
      </c>
      <c r="G42" s="1"/>
      <c r="H42" s="1"/>
    </row>
    <row r="43" spans="1:8" ht="15.75" thickBot="1" x14ac:dyDescent="0.3">
      <c r="A43" s="553" t="s">
        <v>374</v>
      </c>
      <c r="B43" s="554"/>
      <c r="C43" s="554"/>
      <c r="D43" s="194">
        <f>D40+D33+D31+D29+D27+D25+D23+D20+D18+D16+D13+D11+D8</f>
        <v>8298790</v>
      </c>
      <c r="E43" s="194">
        <f>E40+E33+E31+E29+E27+E25+E23+E20+E18+E16+E13+E11+E8</f>
        <v>3601743.0399999996</v>
      </c>
      <c r="F43" s="266">
        <f t="shared" si="2"/>
        <v>43.400821565553528</v>
      </c>
      <c r="G43" s="1"/>
      <c r="H43" s="1"/>
    </row>
    <row r="44" spans="1:8" x14ac:dyDescent="0.25">
      <c r="A44" s="1"/>
      <c r="B44" s="1"/>
      <c r="C44" s="174"/>
      <c r="D44" s="99"/>
      <c r="E44" s="99"/>
      <c r="F44" s="99"/>
      <c r="G44" s="1"/>
      <c r="H44" s="1"/>
    </row>
    <row r="45" spans="1:8" x14ac:dyDescent="0.25">
      <c r="A45" s="175"/>
      <c r="B45" s="175"/>
      <c r="C45" s="174"/>
      <c r="D45" s="99"/>
      <c r="E45" s="99"/>
      <c r="F45" s="99"/>
      <c r="G45" s="1"/>
      <c r="H45" s="1"/>
    </row>
    <row r="46" spans="1:8" x14ac:dyDescent="0.25">
      <c r="A46" s="1"/>
      <c r="B46" s="1"/>
      <c r="C46" s="174"/>
      <c r="D46" s="257"/>
      <c r="E46" s="257"/>
      <c r="F46" s="99"/>
      <c r="G46" s="1"/>
      <c r="H46" s="1"/>
    </row>
    <row r="47" spans="1:8" x14ac:dyDescent="0.25">
      <c r="C47" s="174"/>
      <c r="D47" s="99"/>
      <c r="E47" s="99"/>
      <c r="F47" s="99"/>
    </row>
    <row r="48" spans="1:8" x14ac:dyDescent="0.25">
      <c r="C48" s="174"/>
      <c r="D48" s="99"/>
      <c r="E48" s="99"/>
      <c r="F48" s="99"/>
    </row>
    <row r="49" spans="3:6" x14ac:dyDescent="0.25">
      <c r="C49" s="174"/>
      <c r="D49" s="99"/>
      <c r="E49" s="99"/>
      <c r="F49" s="99"/>
    </row>
    <row r="50" spans="3:6" x14ac:dyDescent="0.25">
      <c r="C50" s="174"/>
      <c r="D50" s="99"/>
      <c r="E50" s="99"/>
      <c r="F50" s="99"/>
    </row>
    <row r="51" spans="3:6" x14ac:dyDescent="0.25">
      <c r="C51" s="174"/>
      <c r="D51" s="99"/>
      <c r="E51" s="99"/>
      <c r="F51" s="99"/>
    </row>
    <row r="52" spans="3:6" x14ac:dyDescent="0.25">
      <c r="C52" s="174"/>
      <c r="D52" s="99"/>
      <c r="E52" s="99"/>
      <c r="F52" s="99"/>
    </row>
    <row r="53" spans="3:6" x14ac:dyDescent="0.25">
      <c r="C53" s="174"/>
      <c r="D53" s="99"/>
      <c r="E53" s="99"/>
      <c r="F53" s="99"/>
    </row>
    <row r="54" spans="3:6" x14ac:dyDescent="0.25">
      <c r="C54" s="174"/>
      <c r="D54" s="99"/>
      <c r="E54" s="99"/>
      <c r="F54" s="99"/>
    </row>
    <row r="55" spans="3:6" x14ac:dyDescent="0.25">
      <c r="C55" s="174"/>
      <c r="D55" s="99"/>
      <c r="E55" s="99"/>
      <c r="F55" s="99"/>
    </row>
    <row r="56" spans="3:6" x14ac:dyDescent="0.25">
      <c r="C56" s="174"/>
      <c r="D56" s="99"/>
      <c r="E56" s="99"/>
      <c r="F56" s="99"/>
    </row>
    <row r="57" spans="3:6" x14ac:dyDescent="0.25">
      <c r="C57" s="174"/>
      <c r="D57" s="99"/>
      <c r="E57" s="99"/>
      <c r="F57" s="99"/>
    </row>
    <row r="58" spans="3:6" x14ac:dyDescent="0.25">
      <c r="C58" s="174"/>
      <c r="D58" s="99"/>
      <c r="E58" s="99"/>
      <c r="F58" s="99"/>
    </row>
    <row r="59" spans="3:6" x14ac:dyDescent="0.25">
      <c r="C59" s="174"/>
      <c r="D59" s="99"/>
      <c r="E59" s="99"/>
      <c r="F59" s="99"/>
    </row>
    <row r="60" spans="3:6" x14ac:dyDescent="0.25">
      <c r="C60" s="174"/>
      <c r="D60" s="99"/>
      <c r="E60" s="99"/>
      <c r="F60" s="99"/>
    </row>
    <row r="61" spans="3:6" x14ac:dyDescent="0.25">
      <c r="C61" s="174"/>
      <c r="D61" s="99"/>
      <c r="E61" s="99"/>
      <c r="F61" s="99"/>
    </row>
    <row r="62" spans="3:6" x14ac:dyDescent="0.25">
      <c r="C62" s="174"/>
      <c r="D62" s="99"/>
      <c r="E62" s="99"/>
      <c r="F62" s="99"/>
    </row>
    <row r="63" spans="3:6" x14ac:dyDescent="0.25">
      <c r="C63" s="174"/>
      <c r="D63" s="99"/>
      <c r="E63" s="99"/>
      <c r="F63" s="99"/>
    </row>
    <row r="64" spans="3:6" x14ac:dyDescent="0.25">
      <c r="C64" s="174"/>
      <c r="D64" s="99"/>
      <c r="E64" s="99"/>
      <c r="F64" s="99"/>
    </row>
    <row r="65" spans="3:6" x14ac:dyDescent="0.25">
      <c r="C65" s="174"/>
      <c r="D65" s="99"/>
      <c r="E65" s="99"/>
      <c r="F65" s="99"/>
    </row>
    <row r="66" spans="3:6" x14ac:dyDescent="0.25">
      <c r="C66" s="174"/>
      <c r="D66" s="99"/>
      <c r="E66" s="99"/>
      <c r="F66" s="99"/>
    </row>
    <row r="67" spans="3:6" x14ac:dyDescent="0.25">
      <c r="C67" s="174"/>
      <c r="D67" s="99"/>
      <c r="E67" s="99"/>
      <c r="F67" s="99"/>
    </row>
    <row r="68" spans="3:6" x14ac:dyDescent="0.25">
      <c r="C68" s="174"/>
      <c r="D68" s="99"/>
      <c r="E68" s="99"/>
      <c r="F68" s="99"/>
    </row>
    <row r="69" spans="3:6" x14ac:dyDescent="0.25">
      <c r="C69" s="174"/>
      <c r="D69" s="99"/>
      <c r="E69" s="99"/>
      <c r="F69" s="99"/>
    </row>
    <row r="70" spans="3:6" x14ac:dyDescent="0.25">
      <c r="C70" s="174"/>
      <c r="D70" s="99"/>
      <c r="E70" s="99"/>
      <c r="F70" s="99"/>
    </row>
    <row r="71" spans="3:6" x14ac:dyDescent="0.25">
      <c r="C71" s="174"/>
      <c r="D71" s="99"/>
      <c r="E71" s="99"/>
      <c r="F71" s="99"/>
    </row>
    <row r="72" spans="3:6" x14ac:dyDescent="0.25">
      <c r="C72" s="1"/>
      <c r="D72" s="99"/>
      <c r="E72" s="99"/>
      <c r="F72" s="99"/>
    </row>
    <row r="73" spans="3:6" x14ac:dyDescent="0.25">
      <c r="C73" s="1"/>
      <c r="D73" s="99"/>
      <c r="E73" s="99"/>
      <c r="F73" s="99"/>
    </row>
    <row r="74" spans="3:6" x14ac:dyDescent="0.25">
      <c r="C74" s="1"/>
      <c r="D74" s="99"/>
      <c r="E74" s="99"/>
      <c r="F74" s="99"/>
    </row>
    <row r="75" spans="3:6" x14ac:dyDescent="0.25">
      <c r="C75" s="1"/>
      <c r="D75" s="99"/>
      <c r="E75" s="99"/>
      <c r="F75" s="99"/>
    </row>
    <row r="76" spans="3:6" x14ac:dyDescent="0.25">
      <c r="C76" s="1"/>
      <c r="D76" s="99"/>
      <c r="E76" s="99"/>
      <c r="F76" s="99"/>
    </row>
    <row r="77" spans="3:6" x14ac:dyDescent="0.25">
      <c r="C77" s="1"/>
      <c r="D77" s="99"/>
      <c r="E77" s="99"/>
      <c r="F77" s="99"/>
    </row>
    <row r="78" spans="3:6" x14ac:dyDescent="0.25">
      <c r="C78" s="1"/>
      <c r="D78" s="99"/>
      <c r="E78" s="99"/>
      <c r="F78" s="99"/>
    </row>
    <row r="79" spans="3:6" x14ac:dyDescent="0.25">
      <c r="D79" s="99"/>
      <c r="E79" s="99"/>
      <c r="F79" s="99"/>
    </row>
    <row r="80" spans="3:6" x14ac:dyDescent="0.25">
      <c r="D80" s="99"/>
      <c r="E80" s="99"/>
      <c r="F80" s="99"/>
    </row>
    <row r="81" spans="4:6" x14ac:dyDescent="0.25">
      <c r="D81" s="99"/>
      <c r="E81" s="99"/>
      <c r="F81" s="99"/>
    </row>
    <row r="82" spans="4:6" x14ac:dyDescent="0.25">
      <c r="D82" s="99"/>
      <c r="E82" s="99"/>
      <c r="F82" s="99"/>
    </row>
    <row r="83" spans="4:6" x14ac:dyDescent="0.25">
      <c r="D83" s="99"/>
      <c r="E83" s="99"/>
      <c r="F83" s="99"/>
    </row>
    <row r="84" spans="4:6" x14ac:dyDescent="0.25">
      <c r="D84" s="99"/>
      <c r="E84" s="99"/>
      <c r="F84" s="99"/>
    </row>
    <row r="85" spans="4:6" x14ac:dyDescent="0.25">
      <c r="D85" s="99"/>
      <c r="E85" s="99"/>
      <c r="F85" s="99"/>
    </row>
    <row r="86" spans="4:6" x14ac:dyDescent="0.25">
      <c r="D86" s="99"/>
      <c r="E86" s="99"/>
      <c r="F86" s="99"/>
    </row>
    <row r="87" spans="4:6" x14ac:dyDescent="0.25">
      <c r="D87" s="99"/>
      <c r="E87" s="99"/>
      <c r="F87" s="99"/>
    </row>
    <row r="88" spans="4:6" x14ac:dyDescent="0.25">
      <c r="D88" s="99"/>
      <c r="E88" s="99"/>
      <c r="F88" s="99"/>
    </row>
    <row r="89" spans="4:6" x14ac:dyDescent="0.25">
      <c r="D89" s="99"/>
      <c r="E89" s="99"/>
      <c r="F89" s="99"/>
    </row>
    <row r="90" spans="4:6" x14ac:dyDescent="0.25">
      <c r="D90" s="99"/>
      <c r="E90" s="99"/>
      <c r="F90" s="99"/>
    </row>
    <row r="91" spans="4:6" x14ac:dyDescent="0.25">
      <c r="D91" s="99"/>
      <c r="E91" s="99"/>
      <c r="F91" s="99"/>
    </row>
    <row r="92" spans="4:6" x14ac:dyDescent="0.25">
      <c r="D92" s="99"/>
      <c r="E92" s="99"/>
      <c r="F92" s="99"/>
    </row>
    <row r="93" spans="4:6" x14ac:dyDescent="0.25">
      <c r="D93" s="99"/>
      <c r="E93" s="99"/>
      <c r="F93" s="99"/>
    </row>
    <row r="94" spans="4:6" x14ac:dyDescent="0.25">
      <c r="D94" s="99"/>
      <c r="E94" s="99"/>
      <c r="F94" s="99"/>
    </row>
    <row r="95" spans="4:6" x14ac:dyDescent="0.25">
      <c r="D95" s="99"/>
      <c r="E95" s="99"/>
      <c r="F95" s="99"/>
    </row>
    <row r="96" spans="4:6" x14ac:dyDescent="0.25">
      <c r="D96" s="99"/>
      <c r="E96" s="99"/>
      <c r="F96" s="99"/>
    </row>
    <row r="97" spans="4:6" x14ac:dyDescent="0.25">
      <c r="D97" s="99"/>
      <c r="E97" s="99"/>
      <c r="F97" s="99"/>
    </row>
    <row r="98" spans="4:6" x14ac:dyDescent="0.25">
      <c r="D98" s="99"/>
      <c r="E98" s="99"/>
      <c r="F98" s="99"/>
    </row>
    <row r="99" spans="4:6" x14ac:dyDescent="0.25">
      <c r="D99" s="99"/>
      <c r="E99" s="99"/>
      <c r="F99" s="99"/>
    </row>
    <row r="100" spans="4:6" x14ac:dyDescent="0.25">
      <c r="D100" s="99"/>
      <c r="E100" s="99"/>
      <c r="F100" s="99"/>
    </row>
    <row r="101" spans="4:6" x14ac:dyDescent="0.25">
      <c r="D101" s="99"/>
      <c r="E101" s="99"/>
      <c r="F101" s="99"/>
    </row>
    <row r="102" spans="4:6" x14ac:dyDescent="0.25">
      <c r="D102" s="99"/>
      <c r="E102" s="99"/>
      <c r="F102" s="99"/>
    </row>
    <row r="103" spans="4:6" x14ac:dyDescent="0.25">
      <c r="D103" s="99"/>
      <c r="E103" s="99"/>
      <c r="F103" s="99"/>
    </row>
    <row r="104" spans="4:6" x14ac:dyDescent="0.25">
      <c r="D104" s="99"/>
      <c r="E104" s="99"/>
      <c r="F104" s="99"/>
    </row>
    <row r="105" spans="4:6" x14ac:dyDescent="0.25">
      <c r="D105" s="99"/>
      <c r="E105" s="99"/>
      <c r="F105" s="99"/>
    </row>
    <row r="106" spans="4:6" x14ac:dyDescent="0.25">
      <c r="D106" s="99"/>
      <c r="E106" s="99"/>
      <c r="F106" s="99"/>
    </row>
    <row r="107" spans="4:6" x14ac:dyDescent="0.25">
      <c r="D107" s="99"/>
      <c r="E107" s="99"/>
      <c r="F107" s="99"/>
    </row>
    <row r="108" spans="4:6" x14ac:dyDescent="0.25">
      <c r="D108" s="99"/>
      <c r="E108" s="99"/>
      <c r="F108" s="99"/>
    </row>
    <row r="109" spans="4:6" x14ac:dyDescent="0.25">
      <c r="D109" s="99"/>
      <c r="E109" s="99"/>
      <c r="F109" s="99"/>
    </row>
    <row r="110" spans="4:6" x14ac:dyDescent="0.25">
      <c r="D110" s="99"/>
      <c r="E110" s="99"/>
      <c r="F110" s="99"/>
    </row>
    <row r="111" spans="4:6" x14ac:dyDescent="0.25">
      <c r="D111" s="99"/>
      <c r="E111" s="99"/>
      <c r="F111" s="99"/>
    </row>
    <row r="112" spans="4:6" x14ac:dyDescent="0.25">
      <c r="D112" s="99"/>
      <c r="E112" s="99"/>
      <c r="F112" s="99"/>
    </row>
    <row r="113" spans="4:6" x14ac:dyDescent="0.25">
      <c r="D113" s="99"/>
      <c r="E113" s="99"/>
      <c r="F113" s="99"/>
    </row>
    <row r="114" spans="4:6" x14ac:dyDescent="0.25">
      <c r="D114" s="99"/>
      <c r="E114" s="99"/>
      <c r="F114" s="99"/>
    </row>
    <row r="115" spans="4:6" x14ac:dyDescent="0.25">
      <c r="D115" s="99"/>
      <c r="E115" s="99"/>
      <c r="F115" s="99"/>
    </row>
    <row r="116" spans="4:6" x14ac:dyDescent="0.25">
      <c r="D116" s="99"/>
      <c r="E116" s="99"/>
      <c r="F116" s="99"/>
    </row>
    <row r="117" spans="4:6" x14ac:dyDescent="0.25">
      <c r="D117" s="99"/>
      <c r="E117" s="99"/>
      <c r="F117" s="99"/>
    </row>
    <row r="118" spans="4:6" x14ac:dyDescent="0.25">
      <c r="D118" s="99"/>
      <c r="E118" s="99"/>
      <c r="F118" s="99"/>
    </row>
    <row r="119" spans="4:6" x14ac:dyDescent="0.25">
      <c r="D119" s="99"/>
      <c r="E119" s="99"/>
      <c r="F119" s="99"/>
    </row>
    <row r="120" spans="4:6" x14ac:dyDescent="0.25">
      <c r="D120" s="99"/>
      <c r="E120" s="99"/>
      <c r="F120" s="99"/>
    </row>
    <row r="121" spans="4:6" x14ac:dyDescent="0.25">
      <c r="D121" s="99"/>
      <c r="E121" s="99"/>
      <c r="F121" s="99"/>
    </row>
    <row r="122" spans="4:6" x14ac:dyDescent="0.25">
      <c r="D122" s="99"/>
      <c r="E122" s="99"/>
      <c r="F122" s="99"/>
    </row>
    <row r="123" spans="4:6" x14ac:dyDescent="0.25">
      <c r="D123" s="99"/>
      <c r="E123" s="99"/>
      <c r="F123" s="99"/>
    </row>
    <row r="124" spans="4:6" x14ac:dyDescent="0.25">
      <c r="D124" s="99"/>
      <c r="E124" s="99"/>
      <c r="F124" s="99"/>
    </row>
    <row r="125" spans="4:6" x14ac:dyDescent="0.25">
      <c r="D125" s="99"/>
      <c r="E125" s="99"/>
      <c r="F125" s="99"/>
    </row>
    <row r="126" spans="4:6" x14ac:dyDescent="0.25">
      <c r="D126" s="99"/>
      <c r="E126" s="99"/>
      <c r="F126" s="99"/>
    </row>
    <row r="127" spans="4:6" x14ac:dyDescent="0.25">
      <c r="D127" s="99"/>
      <c r="E127" s="99"/>
      <c r="F127" s="99"/>
    </row>
    <row r="128" spans="4:6" x14ac:dyDescent="0.25">
      <c r="D128" s="99"/>
      <c r="E128" s="99"/>
      <c r="F128" s="99"/>
    </row>
    <row r="129" spans="4:6" x14ac:dyDescent="0.25">
      <c r="D129" s="99"/>
      <c r="E129" s="99"/>
      <c r="F129" s="99"/>
    </row>
    <row r="130" spans="4:6" x14ac:dyDescent="0.25">
      <c r="D130" s="99"/>
      <c r="E130" s="99"/>
      <c r="F130" s="99"/>
    </row>
    <row r="131" spans="4:6" x14ac:dyDescent="0.25">
      <c r="D131" s="99"/>
      <c r="E131" s="99"/>
      <c r="F131" s="99"/>
    </row>
    <row r="132" spans="4:6" x14ac:dyDescent="0.25">
      <c r="D132" s="99"/>
      <c r="E132" s="99"/>
      <c r="F132" s="99"/>
    </row>
    <row r="133" spans="4:6" x14ac:dyDescent="0.25">
      <c r="D133" s="99"/>
      <c r="E133" s="99"/>
      <c r="F133" s="99"/>
    </row>
    <row r="134" spans="4:6" x14ac:dyDescent="0.25">
      <c r="D134" s="99"/>
      <c r="E134" s="99"/>
      <c r="F134" s="99"/>
    </row>
    <row r="135" spans="4:6" x14ac:dyDescent="0.25">
      <c r="D135" s="99"/>
      <c r="E135" s="99"/>
      <c r="F135" s="99"/>
    </row>
    <row r="136" spans="4:6" x14ac:dyDescent="0.25">
      <c r="D136" s="99"/>
      <c r="E136" s="99"/>
      <c r="F136" s="99"/>
    </row>
    <row r="137" spans="4:6" x14ac:dyDescent="0.25">
      <c r="D137" s="99"/>
      <c r="E137" s="99"/>
      <c r="F137" s="99"/>
    </row>
    <row r="138" spans="4:6" x14ac:dyDescent="0.25">
      <c r="D138" s="99"/>
      <c r="E138" s="99"/>
      <c r="F138" s="99"/>
    </row>
    <row r="139" spans="4:6" x14ac:dyDescent="0.25">
      <c r="D139" s="99"/>
      <c r="E139" s="99"/>
      <c r="F139" s="99"/>
    </row>
    <row r="140" spans="4:6" x14ac:dyDescent="0.25">
      <c r="D140" s="99"/>
      <c r="E140" s="99"/>
      <c r="F140" s="99"/>
    </row>
    <row r="141" spans="4:6" x14ac:dyDescent="0.25">
      <c r="D141" s="99"/>
      <c r="E141" s="99"/>
      <c r="F141" s="99"/>
    </row>
    <row r="142" spans="4:6" x14ac:dyDescent="0.25">
      <c r="D142" s="99"/>
      <c r="E142" s="99"/>
      <c r="F142" s="99"/>
    </row>
    <row r="143" spans="4:6" x14ac:dyDescent="0.25">
      <c r="D143" s="99"/>
      <c r="E143" s="99"/>
      <c r="F143" s="99"/>
    </row>
    <row r="144" spans="4:6" x14ac:dyDescent="0.25">
      <c r="D144" s="99"/>
      <c r="E144" s="99"/>
      <c r="F144" s="99"/>
    </row>
    <row r="145" spans="4:6" x14ac:dyDescent="0.25">
      <c r="D145" s="99"/>
      <c r="E145" s="99"/>
      <c r="F145" s="99"/>
    </row>
    <row r="146" spans="4:6" x14ac:dyDescent="0.25">
      <c r="D146" s="99"/>
      <c r="E146" s="99"/>
      <c r="F146" s="99"/>
    </row>
    <row r="147" spans="4:6" x14ac:dyDescent="0.25">
      <c r="D147" s="99"/>
      <c r="E147" s="99"/>
      <c r="F147" s="99"/>
    </row>
    <row r="148" spans="4:6" x14ac:dyDescent="0.25">
      <c r="D148" s="99"/>
      <c r="E148" s="99"/>
      <c r="F148" s="99"/>
    </row>
    <row r="149" spans="4:6" x14ac:dyDescent="0.25">
      <c r="D149" s="99"/>
      <c r="E149" s="99"/>
      <c r="F149" s="99"/>
    </row>
    <row r="150" spans="4:6" x14ac:dyDescent="0.25">
      <c r="D150" s="99"/>
      <c r="E150" s="99"/>
      <c r="F150" s="99"/>
    </row>
    <row r="151" spans="4:6" x14ac:dyDescent="0.25">
      <c r="D151" s="99"/>
      <c r="E151" s="99"/>
      <c r="F151" s="99"/>
    </row>
    <row r="152" spans="4:6" x14ac:dyDescent="0.25">
      <c r="D152" s="99"/>
      <c r="E152" s="99"/>
      <c r="F152" s="99"/>
    </row>
    <row r="153" spans="4:6" x14ac:dyDescent="0.25">
      <c r="D153" s="99"/>
      <c r="E153" s="99"/>
      <c r="F153" s="99"/>
    </row>
    <row r="154" spans="4:6" x14ac:dyDescent="0.25">
      <c r="D154" s="99"/>
      <c r="E154" s="99"/>
      <c r="F154" s="99"/>
    </row>
    <row r="155" spans="4:6" x14ac:dyDescent="0.25">
      <c r="D155" s="99"/>
      <c r="E155" s="99"/>
      <c r="F155" s="99"/>
    </row>
    <row r="156" spans="4:6" x14ac:dyDescent="0.25">
      <c r="D156" s="99"/>
      <c r="E156" s="99"/>
      <c r="F156" s="99"/>
    </row>
    <row r="157" spans="4:6" x14ac:dyDescent="0.25">
      <c r="D157" s="99"/>
      <c r="E157" s="99"/>
      <c r="F157" s="99"/>
    </row>
    <row r="158" spans="4:6" x14ac:dyDescent="0.25">
      <c r="D158" s="99"/>
      <c r="E158" s="99"/>
      <c r="F158" s="99"/>
    </row>
    <row r="159" spans="4:6" x14ac:dyDescent="0.25">
      <c r="D159" s="99"/>
      <c r="E159" s="99"/>
      <c r="F159" s="99"/>
    </row>
    <row r="160" spans="4:6" x14ac:dyDescent="0.25">
      <c r="D160" s="99"/>
      <c r="E160" s="99"/>
      <c r="F160" s="99"/>
    </row>
    <row r="161" spans="4:6" x14ac:dyDescent="0.25">
      <c r="D161" s="99"/>
      <c r="E161" s="99"/>
      <c r="F161" s="99"/>
    </row>
    <row r="162" spans="4:6" x14ac:dyDescent="0.25">
      <c r="D162" s="99"/>
      <c r="E162" s="99"/>
      <c r="F162" s="99"/>
    </row>
    <row r="163" spans="4:6" x14ac:dyDescent="0.25">
      <c r="D163" s="99"/>
      <c r="E163" s="99"/>
      <c r="F163" s="99"/>
    </row>
    <row r="164" spans="4:6" x14ac:dyDescent="0.25">
      <c r="D164" s="99"/>
      <c r="E164" s="99"/>
      <c r="F164" s="99"/>
    </row>
    <row r="165" spans="4:6" x14ac:dyDescent="0.25">
      <c r="D165" s="99"/>
      <c r="E165" s="99"/>
      <c r="F165" s="99"/>
    </row>
    <row r="166" spans="4:6" x14ac:dyDescent="0.25">
      <c r="D166" s="99"/>
      <c r="E166" s="99"/>
      <c r="F166" s="99"/>
    </row>
    <row r="167" spans="4:6" x14ac:dyDescent="0.25">
      <c r="D167" s="99"/>
      <c r="E167" s="99"/>
      <c r="F167" s="99"/>
    </row>
    <row r="168" spans="4:6" x14ac:dyDescent="0.25">
      <c r="D168" s="99"/>
      <c r="E168" s="99"/>
      <c r="F168" s="99"/>
    </row>
    <row r="169" spans="4:6" x14ac:dyDescent="0.25">
      <c r="D169" s="99"/>
      <c r="E169" s="99"/>
      <c r="F169" s="99"/>
    </row>
    <row r="170" spans="4:6" x14ac:dyDescent="0.25">
      <c r="D170" s="99"/>
      <c r="E170" s="99"/>
      <c r="F170" s="99"/>
    </row>
    <row r="171" spans="4:6" x14ac:dyDescent="0.25">
      <c r="D171" s="99"/>
      <c r="E171" s="99"/>
      <c r="F171" s="99"/>
    </row>
    <row r="172" spans="4:6" x14ac:dyDescent="0.25">
      <c r="D172" s="99"/>
      <c r="E172" s="99"/>
      <c r="F172" s="99"/>
    </row>
    <row r="173" spans="4:6" x14ac:dyDescent="0.25">
      <c r="D173" s="99"/>
      <c r="E173" s="99"/>
      <c r="F173" s="99"/>
    </row>
    <row r="174" spans="4:6" x14ac:dyDescent="0.25">
      <c r="D174" s="99"/>
      <c r="E174" s="99"/>
      <c r="F174" s="99"/>
    </row>
    <row r="175" spans="4:6" x14ac:dyDescent="0.25">
      <c r="D175" s="99"/>
      <c r="E175" s="99"/>
      <c r="F175" s="99"/>
    </row>
    <row r="176" spans="4:6" x14ac:dyDescent="0.25">
      <c r="D176" s="99"/>
      <c r="E176" s="99"/>
      <c r="F176" s="99"/>
    </row>
    <row r="177" spans="4:6" x14ac:dyDescent="0.25">
      <c r="D177" s="99"/>
      <c r="E177" s="99"/>
      <c r="F177" s="99"/>
    </row>
    <row r="178" spans="4:6" x14ac:dyDescent="0.25">
      <c r="D178" s="99"/>
      <c r="E178" s="99"/>
      <c r="F178" s="99"/>
    </row>
    <row r="179" spans="4:6" x14ac:dyDescent="0.25">
      <c r="D179" s="99"/>
      <c r="E179" s="99"/>
      <c r="F179" s="99"/>
    </row>
    <row r="180" spans="4:6" x14ac:dyDescent="0.25">
      <c r="D180" s="99"/>
      <c r="E180" s="99"/>
      <c r="F180" s="99"/>
    </row>
    <row r="181" spans="4:6" x14ac:dyDescent="0.25">
      <c r="D181" s="99"/>
      <c r="E181" s="99"/>
      <c r="F181" s="99"/>
    </row>
    <row r="182" spans="4:6" x14ac:dyDescent="0.25">
      <c r="D182" s="99"/>
      <c r="E182" s="99"/>
      <c r="F182" s="99"/>
    </row>
  </sheetData>
  <mergeCells count="8">
    <mergeCell ref="A43:C43"/>
    <mergeCell ref="E1:F1"/>
    <mergeCell ref="A4:A5"/>
    <mergeCell ref="B4:B5"/>
    <mergeCell ref="C4:C5"/>
    <mergeCell ref="D4:D6"/>
    <mergeCell ref="E4:E6"/>
    <mergeCell ref="F4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H49" sqref="H49"/>
    </sheetView>
  </sheetViews>
  <sheetFormatPr defaultRowHeight="15" x14ac:dyDescent="0.25"/>
  <cols>
    <col min="1" max="1" width="5.7109375" customWidth="1"/>
    <col min="3" max="3" width="37.28515625" customWidth="1"/>
    <col min="4" max="4" width="14.42578125" customWidth="1"/>
    <col min="5" max="5" width="13.5703125" customWidth="1"/>
    <col min="6" max="6" width="12.140625" customWidth="1"/>
    <col min="7" max="7" width="11.7109375" bestFit="1" customWidth="1"/>
    <col min="257" max="257" width="6.5703125" customWidth="1"/>
    <col min="259" max="259" width="37.28515625" customWidth="1"/>
    <col min="260" max="260" width="14.42578125" customWidth="1"/>
    <col min="261" max="261" width="13.5703125" customWidth="1"/>
    <col min="262" max="262" width="12.140625" customWidth="1"/>
    <col min="263" max="263" width="11.7109375" bestFit="1" customWidth="1"/>
    <col min="513" max="513" width="6.5703125" customWidth="1"/>
    <col min="515" max="515" width="37.28515625" customWidth="1"/>
    <col min="516" max="516" width="14.42578125" customWidth="1"/>
    <col min="517" max="517" width="13.5703125" customWidth="1"/>
    <col min="518" max="518" width="12.140625" customWidth="1"/>
    <col min="519" max="519" width="11.7109375" bestFit="1" customWidth="1"/>
    <col min="769" max="769" width="6.5703125" customWidth="1"/>
    <col min="771" max="771" width="37.28515625" customWidth="1"/>
    <col min="772" max="772" width="14.42578125" customWidth="1"/>
    <col min="773" max="773" width="13.5703125" customWidth="1"/>
    <col min="774" max="774" width="12.140625" customWidth="1"/>
    <col min="775" max="775" width="11.7109375" bestFit="1" customWidth="1"/>
    <col min="1025" max="1025" width="6.5703125" customWidth="1"/>
    <col min="1027" max="1027" width="37.28515625" customWidth="1"/>
    <col min="1028" max="1028" width="14.42578125" customWidth="1"/>
    <col min="1029" max="1029" width="13.5703125" customWidth="1"/>
    <col min="1030" max="1030" width="12.140625" customWidth="1"/>
    <col min="1031" max="1031" width="11.7109375" bestFit="1" customWidth="1"/>
    <col min="1281" max="1281" width="6.5703125" customWidth="1"/>
    <col min="1283" max="1283" width="37.28515625" customWidth="1"/>
    <col min="1284" max="1284" width="14.42578125" customWidth="1"/>
    <col min="1285" max="1285" width="13.5703125" customWidth="1"/>
    <col min="1286" max="1286" width="12.140625" customWidth="1"/>
    <col min="1287" max="1287" width="11.7109375" bestFit="1" customWidth="1"/>
    <col min="1537" max="1537" width="6.5703125" customWidth="1"/>
    <col min="1539" max="1539" width="37.28515625" customWidth="1"/>
    <col min="1540" max="1540" width="14.42578125" customWidth="1"/>
    <col min="1541" max="1541" width="13.5703125" customWidth="1"/>
    <col min="1542" max="1542" width="12.140625" customWidth="1"/>
    <col min="1543" max="1543" width="11.7109375" bestFit="1" customWidth="1"/>
    <col min="1793" max="1793" width="6.5703125" customWidth="1"/>
    <col min="1795" max="1795" width="37.28515625" customWidth="1"/>
    <col min="1796" max="1796" width="14.42578125" customWidth="1"/>
    <col min="1797" max="1797" width="13.5703125" customWidth="1"/>
    <col min="1798" max="1798" width="12.140625" customWidth="1"/>
    <col min="1799" max="1799" width="11.7109375" bestFit="1" customWidth="1"/>
    <col min="2049" max="2049" width="6.5703125" customWidth="1"/>
    <col min="2051" max="2051" width="37.28515625" customWidth="1"/>
    <col min="2052" max="2052" width="14.42578125" customWidth="1"/>
    <col min="2053" max="2053" width="13.5703125" customWidth="1"/>
    <col min="2054" max="2054" width="12.140625" customWidth="1"/>
    <col min="2055" max="2055" width="11.7109375" bestFit="1" customWidth="1"/>
    <col min="2305" max="2305" width="6.5703125" customWidth="1"/>
    <col min="2307" max="2307" width="37.28515625" customWidth="1"/>
    <col min="2308" max="2308" width="14.42578125" customWidth="1"/>
    <col min="2309" max="2309" width="13.5703125" customWidth="1"/>
    <col min="2310" max="2310" width="12.140625" customWidth="1"/>
    <col min="2311" max="2311" width="11.7109375" bestFit="1" customWidth="1"/>
    <col min="2561" max="2561" width="6.5703125" customWidth="1"/>
    <col min="2563" max="2563" width="37.28515625" customWidth="1"/>
    <col min="2564" max="2564" width="14.42578125" customWidth="1"/>
    <col min="2565" max="2565" width="13.5703125" customWidth="1"/>
    <col min="2566" max="2566" width="12.140625" customWidth="1"/>
    <col min="2567" max="2567" width="11.7109375" bestFit="1" customWidth="1"/>
    <col min="2817" max="2817" width="6.5703125" customWidth="1"/>
    <col min="2819" max="2819" width="37.28515625" customWidth="1"/>
    <col min="2820" max="2820" width="14.42578125" customWidth="1"/>
    <col min="2821" max="2821" width="13.5703125" customWidth="1"/>
    <col min="2822" max="2822" width="12.140625" customWidth="1"/>
    <col min="2823" max="2823" width="11.7109375" bestFit="1" customWidth="1"/>
    <col min="3073" max="3073" width="6.5703125" customWidth="1"/>
    <col min="3075" max="3075" width="37.28515625" customWidth="1"/>
    <col min="3076" max="3076" width="14.42578125" customWidth="1"/>
    <col min="3077" max="3077" width="13.5703125" customWidth="1"/>
    <col min="3078" max="3078" width="12.140625" customWidth="1"/>
    <col min="3079" max="3079" width="11.7109375" bestFit="1" customWidth="1"/>
    <col min="3329" max="3329" width="6.5703125" customWidth="1"/>
    <col min="3331" max="3331" width="37.28515625" customWidth="1"/>
    <col min="3332" max="3332" width="14.42578125" customWidth="1"/>
    <col min="3333" max="3333" width="13.5703125" customWidth="1"/>
    <col min="3334" max="3334" width="12.140625" customWidth="1"/>
    <col min="3335" max="3335" width="11.7109375" bestFit="1" customWidth="1"/>
    <col min="3585" max="3585" width="6.5703125" customWidth="1"/>
    <col min="3587" max="3587" width="37.28515625" customWidth="1"/>
    <col min="3588" max="3588" width="14.42578125" customWidth="1"/>
    <col min="3589" max="3589" width="13.5703125" customWidth="1"/>
    <col min="3590" max="3590" width="12.140625" customWidth="1"/>
    <col min="3591" max="3591" width="11.7109375" bestFit="1" customWidth="1"/>
    <col min="3841" max="3841" width="6.5703125" customWidth="1"/>
    <col min="3843" max="3843" width="37.28515625" customWidth="1"/>
    <col min="3844" max="3844" width="14.42578125" customWidth="1"/>
    <col min="3845" max="3845" width="13.5703125" customWidth="1"/>
    <col min="3846" max="3846" width="12.140625" customWidth="1"/>
    <col min="3847" max="3847" width="11.7109375" bestFit="1" customWidth="1"/>
    <col min="4097" max="4097" width="6.5703125" customWidth="1"/>
    <col min="4099" max="4099" width="37.28515625" customWidth="1"/>
    <col min="4100" max="4100" width="14.42578125" customWidth="1"/>
    <col min="4101" max="4101" width="13.5703125" customWidth="1"/>
    <col min="4102" max="4102" width="12.140625" customWidth="1"/>
    <col min="4103" max="4103" width="11.7109375" bestFit="1" customWidth="1"/>
    <col min="4353" max="4353" width="6.5703125" customWidth="1"/>
    <col min="4355" max="4355" width="37.28515625" customWidth="1"/>
    <col min="4356" max="4356" width="14.42578125" customWidth="1"/>
    <col min="4357" max="4357" width="13.5703125" customWidth="1"/>
    <col min="4358" max="4358" width="12.140625" customWidth="1"/>
    <col min="4359" max="4359" width="11.7109375" bestFit="1" customWidth="1"/>
    <col min="4609" max="4609" width="6.5703125" customWidth="1"/>
    <col min="4611" max="4611" width="37.28515625" customWidth="1"/>
    <col min="4612" max="4612" width="14.42578125" customWidth="1"/>
    <col min="4613" max="4613" width="13.5703125" customWidth="1"/>
    <col min="4614" max="4614" width="12.140625" customWidth="1"/>
    <col min="4615" max="4615" width="11.7109375" bestFit="1" customWidth="1"/>
    <col min="4865" max="4865" width="6.5703125" customWidth="1"/>
    <col min="4867" max="4867" width="37.28515625" customWidth="1"/>
    <col min="4868" max="4868" width="14.42578125" customWidth="1"/>
    <col min="4869" max="4869" width="13.5703125" customWidth="1"/>
    <col min="4870" max="4870" width="12.140625" customWidth="1"/>
    <col min="4871" max="4871" width="11.7109375" bestFit="1" customWidth="1"/>
    <col min="5121" max="5121" width="6.5703125" customWidth="1"/>
    <col min="5123" max="5123" width="37.28515625" customWidth="1"/>
    <col min="5124" max="5124" width="14.42578125" customWidth="1"/>
    <col min="5125" max="5125" width="13.5703125" customWidth="1"/>
    <col min="5126" max="5126" width="12.140625" customWidth="1"/>
    <col min="5127" max="5127" width="11.7109375" bestFit="1" customWidth="1"/>
    <col min="5377" max="5377" width="6.5703125" customWidth="1"/>
    <col min="5379" max="5379" width="37.28515625" customWidth="1"/>
    <col min="5380" max="5380" width="14.42578125" customWidth="1"/>
    <col min="5381" max="5381" width="13.5703125" customWidth="1"/>
    <col min="5382" max="5382" width="12.140625" customWidth="1"/>
    <col min="5383" max="5383" width="11.7109375" bestFit="1" customWidth="1"/>
    <col min="5633" max="5633" width="6.5703125" customWidth="1"/>
    <col min="5635" max="5635" width="37.28515625" customWidth="1"/>
    <col min="5636" max="5636" width="14.42578125" customWidth="1"/>
    <col min="5637" max="5637" width="13.5703125" customWidth="1"/>
    <col min="5638" max="5638" width="12.140625" customWidth="1"/>
    <col min="5639" max="5639" width="11.7109375" bestFit="1" customWidth="1"/>
    <col min="5889" max="5889" width="6.5703125" customWidth="1"/>
    <col min="5891" max="5891" width="37.28515625" customWidth="1"/>
    <col min="5892" max="5892" width="14.42578125" customWidth="1"/>
    <col min="5893" max="5893" width="13.5703125" customWidth="1"/>
    <col min="5894" max="5894" width="12.140625" customWidth="1"/>
    <col min="5895" max="5895" width="11.7109375" bestFit="1" customWidth="1"/>
    <col min="6145" max="6145" width="6.5703125" customWidth="1"/>
    <col min="6147" max="6147" width="37.28515625" customWidth="1"/>
    <col min="6148" max="6148" width="14.42578125" customWidth="1"/>
    <col min="6149" max="6149" width="13.5703125" customWidth="1"/>
    <col min="6150" max="6150" width="12.140625" customWidth="1"/>
    <col min="6151" max="6151" width="11.7109375" bestFit="1" customWidth="1"/>
    <col min="6401" max="6401" width="6.5703125" customWidth="1"/>
    <col min="6403" max="6403" width="37.28515625" customWidth="1"/>
    <col min="6404" max="6404" width="14.42578125" customWidth="1"/>
    <col min="6405" max="6405" width="13.5703125" customWidth="1"/>
    <col min="6406" max="6406" width="12.140625" customWidth="1"/>
    <col min="6407" max="6407" width="11.7109375" bestFit="1" customWidth="1"/>
    <col min="6657" max="6657" width="6.5703125" customWidth="1"/>
    <col min="6659" max="6659" width="37.28515625" customWidth="1"/>
    <col min="6660" max="6660" width="14.42578125" customWidth="1"/>
    <col min="6661" max="6661" width="13.5703125" customWidth="1"/>
    <col min="6662" max="6662" width="12.140625" customWidth="1"/>
    <col min="6663" max="6663" width="11.7109375" bestFit="1" customWidth="1"/>
    <col min="6913" max="6913" width="6.5703125" customWidth="1"/>
    <col min="6915" max="6915" width="37.28515625" customWidth="1"/>
    <col min="6916" max="6916" width="14.42578125" customWidth="1"/>
    <col min="6917" max="6917" width="13.5703125" customWidth="1"/>
    <col min="6918" max="6918" width="12.140625" customWidth="1"/>
    <col min="6919" max="6919" width="11.7109375" bestFit="1" customWidth="1"/>
    <col min="7169" max="7169" width="6.5703125" customWidth="1"/>
    <col min="7171" max="7171" width="37.28515625" customWidth="1"/>
    <col min="7172" max="7172" width="14.42578125" customWidth="1"/>
    <col min="7173" max="7173" width="13.5703125" customWidth="1"/>
    <col min="7174" max="7174" width="12.140625" customWidth="1"/>
    <col min="7175" max="7175" width="11.7109375" bestFit="1" customWidth="1"/>
    <col min="7425" max="7425" width="6.5703125" customWidth="1"/>
    <col min="7427" max="7427" width="37.28515625" customWidth="1"/>
    <col min="7428" max="7428" width="14.42578125" customWidth="1"/>
    <col min="7429" max="7429" width="13.5703125" customWidth="1"/>
    <col min="7430" max="7430" width="12.140625" customWidth="1"/>
    <col min="7431" max="7431" width="11.7109375" bestFit="1" customWidth="1"/>
    <col min="7681" max="7681" width="6.5703125" customWidth="1"/>
    <col min="7683" max="7683" width="37.28515625" customWidth="1"/>
    <col min="7684" max="7684" width="14.42578125" customWidth="1"/>
    <col min="7685" max="7685" width="13.5703125" customWidth="1"/>
    <col min="7686" max="7686" width="12.140625" customWidth="1"/>
    <col min="7687" max="7687" width="11.7109375" bestFit="1" customWidth="1"/>
    <col min="7937" max="7937" width="6.5703125" customWidth="1"/>
    <col min="7939" max="7939" width="37.28515625" customWidth="1"/>
    <col min="7940" max="7940" width="14.42578125" customWidth="1"/>
    <col min="7941" max="7941" width="13.5703125" customWidth="1"/>
    <col min="7942" max="7942" width="12.140625" customWidth="1"/>
    <col min="7943" max="7943" width="11.7109375" bestFit="1" customWidth="1"/>
    <col min="8193" max="8193" width="6.5703125" customWidth="1"/>
    <col min="8195" max="8195" width="37.28515625" customWidth="1"/>
    <col min="8196" max="8196" width="14.42578125" customWidth="1"/>
    <col min="8197" max="8197" width="13.5703125" customWidth="1"/>
    <col min="8198" max="8198" width="12.140625" customWidth="1"/>
    <col min="8199" max="8199" width="11.7109375" bestFit="1" customWidth="1"/>
    <col min="8449" max="8449" width="6.5703125" customWidth="1"/>
    <col min="8451" max="8451" width="37.28515625" customWidth="1"/>
    <col min="8452" max="8452" width="14.42578125" customWidth="1"/>
    <col min="8453" max="8453" width="13.5703125" customWidth="1"/>
    <col min="8454" max="8454" width="12.140625" customWidth="1"/>
    <col min="8455" max="8455" width="11.7109375" bestFit="1" customWidth="1"/>
    <col min="8705" max="8705" width="6.5703125" customWidth="1"/>
    <col min="8707" max="8707" width="37.28515625" customWidth="1"/>
    <col min="8708" max="8708" width="14.42578125" customWidth="1"/>
    <col min="8709" max="8709" width="13.5703125" customWidth="1"/>
    <col min="8710" max="8710" width="12.140625" customWidth="1"/>
    <col min="8711" max="8711" width="11.7109375" bestFit="1" customWidth="1"/>
    <col min="8961" max="8961" width="6.5703125" customWidth="1"/>
    <col min="8963" max="8963" width="37.28515625" customWidth="1"/>
    <col min="8964" max="8964" width="14.42578125" customWidth="1"/>
    <col min="8965" max="8965" width="13.5703125" customWidth="1"/>
    <col min="8966" max="8966" width="12.140625" customWidth="1"/>
    <col min="8967" max="8967" width="11.7109375" bestFit="1" customWidth="1"/>
    <col min="9217" max="9217" width="6.5703125" customWidth="1"/>
    <col min="9219" max="9219" width="37.28515625" customWidth="1"/>
    <col min="9220" max="9220" width="14.42578125" customWidth="1"/>
    <col min="9221" max="9221" width="13.5703125" customWidth="1"/>
    <col min="9222" max="9222" width="12.140625" customWidth="1"/>
    <col min="9223" max="9223" width="11.7109375" bestFit="1" customWidth="1"/>
    <col min="9473" max="9473" width="6.5703125" customWidth="1"/>
    <col min="9475" max="9475" width="37.28515625" customWidth="1"/>
    <col min="9476" max="9476" width="14.42578125" customWidth="1"/>
    <col min="9477" max="9477" width="13.5703125" customWidth="1"/>
    <col min="9478" max="9478" width="12.140625" customWidth="1"/>
    <col min="9479" max="9479" width="11.7109375" bestFit="1" customWidth="1"/>
    <col min="9729" max="9729" width="6.5703125" customWidth="1"/>
    <col min="9731" max="9731" width="37.28515625" customWidth="1"/>
    <col min="9732" max="9732" width="14.42578125" customWidth="1"/>
    <col min="9733" max="9733" width="13.5703125" customWidth="1"/>
    <col min="9734" max="9734" width="12.140625" customWidth="1"/>
    <col min="9735" max="9735" width="11.7109375" bestFit="1" customWidth="1"/>
    <col min="9985" max="9985" width="6.5703125" customWidth="1"/>
    <col min="9987" max="9987" width="37.28515625" customWidth="1"/>
    <col min="9988" max="9988" width="14.42578125" customWidth="1"/>
    <col min="9989" max="9989" width="13.5703125" customWidth="1"/>
    <col min="9990" max="9990" width="12.140625" customWidth="1"/>
    <col min="9991" max="9991" width="11.7109375" bestFit="1" customWidth="1"/>
    <col min="10241" max="10241" width="6.5703125" customWidth="1"/>
    <col min="10243" max="10243" width="37.28515625" customWidth="1"/>
    <col min="10244" max="10244" width="14.42578125" customWidth="1"/>
    <col min="10245" max="10245" width="13.5703125" customWidth="1"/>
    <col min="10246" max="10246" width="12.140625" customWidth="1"/>
    <col min="10247" max="10247" width="11.7109375" bestFit="1" customWidth="1"/>
    <col min="10497" max="10497" width="6.5703125" customWidth="1"/>
    <col min="10499" max="10499" width="37.28515625" customWidth="1"/>
    <col min="10500" max="10500" width="14.42578125" customWidth="1"/>
    <col min="10501" max="10501" width="13.5703125" customWidth="1"/>
    <col min="10502" max="10502" width="12.140625" customWidth="1"/>
    <col min="10503" max="10503" width="11.7109375" bestFit="1" customWidth="1"/>
    <col min="10753" max="10753" width="6.5703125" customWidth="1"/>
    <col min="10755" max="10755" width="37.28515625" customWidth="1"/>
    <col min="10756" max="10756" width="14.42578125" customWidth="1"/>
    <col min="10757" max="10757" width="13.5703125" customWidth="1"/>
    <col min="10758" max="10758" width="12.140625" customWidth="1"/>
    <col min="10759" max="10759" width="11.7109375" bestFit="1" customWidth="1"/>
    <col min="11009" max="11009" width="6.5703125" customWidth="1"/>
    <col min="11011" max="11011" width="37.28515625" customWidth="1"/>
    <col min="11012" max="11012" width="14.42578125" customWidth="1"/>
    <col min="11013" max="11013" width="13.5703125" customWidth="1"/>
    <col min="11014" max="11014" width="12.140625" customWidth="1"/>
    <col min="11015" max="11015" width="11.7109375" bestFit="1" customWidth="1"/>
    <col min="11265" max="11265" width="6.5703125" customWidth="1"/>
    <col min="11267" max="11267" width="37.28515625" customWidth="1"/>
    <col min="11268" max="11268" width="14.42578125" customWidth="1"/>
    <col min="11269" max="11269" width="13.5703125" customWidth="1"/>
    <col min="11270" max="11270" width="12.140625" customWidth="1"/>
    <col min="11271" max="11271" width="11.7109375" bestFit="1" customWidth="1"/>
    <col min="11521" max="11521" width="6.5703125" customWidth="1"/>
    <col min="11523" max="11523" width="37.28515625" customWidth="1"/>
    <col min="11524" max="11524" width="14.42578125" customWidth="1"/>
    <col min="11525" max="11525" width="13.5703125" customWidth="1"/>
    <col min="11526" max="11526" width="12.140625" customWidth="1"/>
    <col min="11527" max="11527" width="11.7109375" bestFit="1" customWidth="1"/>
    <col min="11777" max="11777" width="6.5703125" customWidth="1"/>
    <col min="11779" max="11779" width="37.28515625" customWidth="1"/>
    <col min="11780" max="11780" width="14.42578125" customWidth="1"/>
    <col min="11781" max="11781" width="13.5703125" customWidth="1"/>
    <col min="11782" max="11782" width="12.140625" customWidth="1"/>
    <col min="11783" max="11783" width="11.7109375" bestFit="1" customWidth="1"/>
    <col min="12033" max="12033" width="6.5703125" customWidth="1"/>
    <col min="12035" max="12035" width="37.28515625" customWidth="1"/>
    <col min="12036" max="12036" width="14.42578125" customWidth="1"/>
    <col min="12037" max="12037" width="13.5703125" customWidth="1"/>
    <col min="12038" max="12038" width="12.140625" customWidth="1"/>
    <col min="12039" max="12039" width="11.7109375" bestFit="1" customWidth="1"/>
    <col min="12289" max="12289" width="6.5703125" customWidth="1"/>
    <col min="12291" max="12291" width="37.28515625" customWidth="1"/>
    <col min="12292" max="12292" width="14.42578125" customWidth="1"/>
    <col min="12293" max="12293" width="13.5703125" customWidth="1"/>
    <col min="12294" max="12294" width="12.140625" customWidth="1"/>
    <col min="12295" max="12295" width="11.7109375" bestFit="1" customWidth="1"/>
    <col min="12545" max="12545" width="6.5703125" customWidth="1"/>
    <col min="12547" max="12547" width="37.28515625" customWidth="1"/>
    <col min="12548" max="12548" width="14.42578125" customWidth="1"/>
    <col min="12549" max="12549" width="13.5703125" customWidth="1"/>
    <col min="12550" max="12550" width="12.140625" customWidth="1"/>
    <col min="12551" max="12551" width="11.7109375" bestFit="1" customWidth="1"/>
    <col min="12801" max="12801" width="6.5703125" customWidth="1"/>
    <col min="12803" max="12803" width="37.28515625" customWidth="1"/>
    <col min="12804" max="12804" width="14.42578125" customWidth="1"/>
    <col min="12805" max="12805" width="13.5703125" customWidth="1"/>
    <col min="12806" max="12806" width="12.140625" customWidth="1"/>
    <col min="12807" max="12807" width="11.7109375" bestFit="1" customWidth="1"/>
    <col min="13057" max="13057" width="6.5703125" customWidth="1"/>
    <col min="13059" max="13059" width="37.28515625" customWidth="1"/>
    <col min="13060" max="13060" width="14.42578125" customWidth="1"/>
    <col min="13061" max="13061" width="13.5703125" customWidth="1"/>
    <col min="13062" max="13062" width="12.140625" customWidth="1"/>
    <col min="13063" max="13063" width="11.7109375" bestFit="1" customWidth="1"/>
    <col min="13313" max="13313" width="6.5703125" customWidth="1"/>
    <col min="13315" max="13315" width="37.28515625" customWidth="1"/>
    <col min="13316" max="13316" width="14.42578125" customWidth="1"/>
    <col min="13317" max="13317" width="13.5703125" customWidth="1"/>
    <col min="13318" max="13318" width="12.140625" customWidth="1"/>
    <col min="13319" max="13319" width="11.7109375" bestFit="1" customWidth="1"/>
    <col min="13569" max="13569" width="6.5703125" customWidth="1"/>
    <col min="13571" max="13571" width="37.28515625" customWidth="1"/>
    <col min="13572" max="13572" width="14.42578125" customWidth="1"/>
    <col min="13573" max="13573" width="13.5703125" customWidth="1"/>
    <col min="13574" max="13574" width="12.140625" customWidth="1"/>
    <col min="13575" max="13575" width="11.7109375" bestFit="1" customWidth="1"/>
    <col min="13825" max="13825" width="6.5703125" customWidth="1"/>
    <col min="13827" max="13827" width="37.28515625" customWidth="1"/>
    <col min="13828" max="13828" width="14.42578125" customWidth="1"/>
    <col min="13829" max="13829" width="13.5703125" customWidth="1"/>
    <col min="13830" max="13830" width="12.140625" customWidth="1"/>
    <col min="13831" max="13831" width="11.7109375" bestFit="1" customWidth="1"/>
    <col min="14081" max="14081" width="6.5703125" customWidth="1"/>
    <col min="14083" max="14083" width="37.28515625" customWidth="1"/>
    <col min="14084" max="14084" width="14.42578125" customWidth="1"/>
    <col min="14085" max="14085" width="13.5703125" customWidth="1"/>
    <col min="14086" max="14086" width="12.140625" customWidth="1"/>
    <col min="14087" max="14087" width="11.7109375" bestFit="1" customWidth="1"/>
    <col min="14337" max="14337" width="6.5703125" customWidth="1"/>
    <col min="14339" max="14339" width="37.28515625" customWidth="1"/>
    <col min="14340" max="14340" width="14.42578125" customWidth="1"/>
    <col min="14341" max="14341" width="13.5703125" customWidth="1"/>
    <col min="14342" max="14342" width="12.140625" customWidth="1"/>
    <col min="14343" max="14343" width="11.7109375" bestFit="1" customWidth="1"/>
    <col min="14593" max="14593" width="6.5703125" customWidth="1"/>
    <col min="14595" max="14595" width="37.28515625" customWidth="1"/>
    <col min="14596" max="14596" width="14.42578125" customWidth="1"/>
    <col min="14597" max="14597" width="13.5703125" customWidth="1"/>
    <col min="14598" max="14598" width="12.140625" customWidth="1"/>
    <col min="14599" max="14599" width="11.7109375" bestFit="1" customWidth="1"/>
    <col min="14849" max="14849" width="6.5703125" customWidth="1"/>
    <col min="14851" max="14851" width="37.28515625" customWidth="1"/>
    <col min="14852" max="14852" width="14.42578125" customWidth="1"/>
    <col min="14853" max="14853" width="13.5703125" customWidth="1"/>
    <col min="14854" max="14854" width="12.140625" customWidth="1"/>
    <col min="14855" max="14855" width="11.7109375" bestFit="1" customWidth="1"/>
    <col min="15105" max="15105" width="6.5703125" customWidth="1"/>
    <col min="15107" max="15107" width="37.28515625" customWidth="1"/>
    <col min="15108" max="15108" width="14.42578125" customWidth="1"/>
    <col min="15109" max="15109" width="13.5703125" customWidth="1"/>
    <col min="15110" max="15110" width="12.140625" customWidth="1"/>
    <col min="15111" max="15111" width="11.7109375" bestFit="1" customWidth="1"/>
    <col min="15361" max="15361" width="6.5703125" customWidth="1"/>
    <col min="15363" max="15363" width="37.28515625" customWidth="1"/>
    <col min="15364" max="15364" width="14.42578125" customWidth="1"/>
    <col min="15365" max="15365" width="13.5703125" customWidth="1"/>
    <col min="15366" max="15366" width="12.140625" customWidth="1"/>
    <col min="15367" max="15367" width="11.7109375" bestFit="1" customWidth="1"/>
    <col min="15617" max="15617" width="6.5703125" customWidth="1"/>
    <col min="15619" max="15619" width="37.28515625" customWidth="1"/>
    <col min="15620" max="15620" width="14.42578125" customWidth="1"/>
    <col min="15621" max="15621" width="13.5703125" customWidth="1"/>
    <col min="15622" max="15622" width="12.140625" customWidth="1"/>
    <col min="15623" max="15623" width="11.7109375" bestFit="1" customWidth="1"/>
    <col min="15873" max="15873" width="6.5703125" customWidth="1"/>
    <col min="15875" max="15875" width="37.28515625" customWidth="1"/>
    <col min="15876" max="15876" width="14.42578125" customWidth="1"/>
    <col min="15877" max="15877" width="13.5703125" customWidth="1"/>
    <col min="15878" max="15878" width="12.140625" customWidth="1"/>
    <col min="15879" max="15879" width="11.7109375" bestFit="1" customWidth="1"/>
    <col min="16129" max="16129" width="6.5703125" customWidth="1"/>
    <col min="16131" max="16131" width="37.28515625" customWidth="1"/>
    <col min="16132" max="16132" width="14.42578125" customWidth="1"/>
    <col min="16133" max="16133" width="13.5703125" customWidth="1"/>
    <col min="16134" max="16134" width="12.140625" customWidth="1"/>
    <col min="16135" max="16135" width="11.7109375" bestFit="1" customWidth="1"/>
  </cols>
  <sheetData>
    <row r="1" spans="1:7" x14ac:dyDescent="0.25">
      <c r="A1" s="273"/>
      <c r="B1" s="273"/>
      <c r="C1" s="273"/>
      <c r="D1" s="273"/>
      <c r="E1" s="573" t="s">
        <v>226</v>
      </c>
      <c r="F1" s="573"/>
    </row>
    <row r="2" spans="1:7" x14ac:dyDescent="0.25">
      <c r="A2" s="273"/>
      <c r="B2" s="273"/>
      <c r="C2" s="273"/>
      <c r="D2" s="273"/>
    </row>
    <row r="3" spans="1:7" ht="54" customHeight="1" x14ac:dyDescent="0.25">
      <c r="A3" s="574" t="s">
        <v>235</v>
      </c>
      <c r="B3" s="574"/>
      <c r="C3" s="574"/>
      <c r="D3" s="574"/>
      <c r="E3" s="575"/>
      <c r="F3" s="575"/>
    </row>
    <row r="4" spans="1:7" ht="13.5" customHeight="1" x14ac:dyDescent="0.25">
      <c r="A4" s="274"/>
      <c r="B4" s="274"/>
      <c r="C4" s="274"/>
      <c r="D4" s="274"/>
      <c r="E4" s="275"/>
      <c r="F4" s="275"/>
    </row>
    <row r="5" spans="1:7" ht="15" customHeight="1" x14ac:dyDescent="0.25">
      <c r="A5" s="274"/>
      <c r="B5" s="274"/>
      <c r="C5" s="274"/>
      <c r="D5" s="274"/>
      <c r="E5" s="275"/>
      <c r="F5" s="275"/>
    </row>
    <row r="6" spans="1:7" ht="16.5" thickBot="1" x14ac:dyDescent="0.3">
      <c r="A6" s="273"/>
      <c r="B6" s="273"/>
      <c r="C6" s="177" t="s">
        <v>61</v>
      </c>
      <c r="D6" s="273"/>
    </row>
    <row r="7" spans="1:7" ht="12.75" customHeight="1" x14ac:dyDescent="0.25">
      <c r="A7" s="576" t="s">
        <v>1</v>
      </c>
      <c r="B7" s="578" t="s">
        <v>144</v>
      </c>
      <c r="C7" s="578" t="s">
        <v>227</v>
      </c>
      <c r="D7" s="580" t="s">
        <v>236</v>
      </c>
      <c r="E7" s="582" t="s">
        <v>59</v>
      </c>
      <c r="F7" s="584" t="s">
        <v>60</v>
      </c>
    </row>
    <row r="8" spans="1:7" ht="35.25" customHeight="1" x14ac:dyDescent="0.25">
      <c r="A8" s="577"/>
      <c r="B8" s="579"/>
      <c r="C8" s="579"/>
      <c r="D8" s="581"/>
      <c r="E8" s="583"/>
      <c r="F8" s="585"/>
    </row>
    <row r="9" spans="1:7" x14ac:dyDescent="0.25">
      <c r="A9" s="276">
        <v>1</v>
      </c>
      <c r="B9" s="277">
        <v>2</v>
      </c>
      <c r="C9" s="277">
        <v>3</v>
      </c>
      <c r="D9" s="277">
        <v>4</v>
      </c>
      <c r="E9" s="278">
        <v>5</v>
      </c>
      <c r="F9" s="279">
        <v>6</v>
      </c>
    </row>
    <row r="10" spans="1:7" ht="53.25" customHeight="1" x14ac:dyDescent="0.25">
      <c r="A10" s="280" t="s">
        <v>64</v>
      </c>
      <c r="B10" s="281" t="s">
        <v>149</v>
      </c>
      <c r="C10" s="282" t="s">
        <v>228</v>
      </c>
      <c r="D10" s="283">
        <v>67571.179999999993</v>
      </c>
      <c r="E10" s="284">
        <v>67571.179999999993</v>
      </c>
      <c r="F10" s="285">
        <f t="shared" ref="F10:F18" si="0">E10/D10*100</f>
        <v>100</v>
      </c>
    </row>
    <row r="11" spans="1:7" ht="34.5" customHeight="1" x14ac:dyDescent="0.25">
      <c r="A11" s="286">
        <v>750</v>
      </c>
      <c r="B11" s="287">
        <v>75011</v>
      </c>
      <c r="C11" s="288" t="s">
        <v>229</v>
      </c>
      <c r="D11" s="289">
        <v>116953</v>
      </c>
      <c r="E11" s="284">
        <v>62972</v>
      </c>
      <c r="F11" s="285">
        <f t="shared" si="0"/>
        <v>53.843851803716028</v>
      </c>
    </row>
    <row r="12" spans="1:7" ht="40.5" customHeight="1" x14ac:dyDescent="0.25">
      <c r="A12" s="286">
        <v>750</v>
      </c>
      <c r="B12" s="287">
        <v>75056</v>
      </c>
      <c r="C12" s="292" t="s">
        <v>237</v>
      </c>
      <c r="D12" s="289">
        <v>14544</v>
      </c>
      <c r="E12" s="284">
        <v>14544</v>
      </c>
      <c r="F12" s="285">
        <f>E12/D12*100</f>
        <v>100</v>
      </c>
    </row>
    <row r="13" spans="1:7" ht="31.5" customHeight="1" x14ac:dyDescent="0.25">
      <c r="A13" s="290">
        <v>751</v>
      </c>
      <c r="B13" s="291">
        <v>75101</v>
      </c>
      <c r="C13" s="292" t="s">
        <v>230</v>
      </c>
      <c r="D13" s="293">
        <v>1873</v>
      </c>
      <c r="E13" s="284">
        <v>937</v>
      </c>
      <c r="F13" s="285">
        <f t="shared" si="0"/>
        <v>50.026695141484247</v>
      </c>
      <c r="G13" s="178"/>
    </row>
    <row r="14" spans="1:7" ht="40.5" customHeight="1" x14ac:dyDescent="0.25">
      <c r="A14" s="290">
        <v>751</v>
      </c>
      <c r="B14" s="291">
        <v>75109</v>
      </c>
      <c r="C14" s="292" t="s">
        <v>238</v>
      </c>
      <c r="D14" s="293">
        <v>4321</v>
      </c>
      <c r="E14" s="284">
        <v>3646.91</v>
      </c>
      <c r="F14" s="285">
        <f t="shared" si="0"/>
        <v>84.399676000925709</v>
      </c>
    </row>
    <row r="15" spans="1:7" ht="31.5" customHeight="1" x14ac:dyDescent="0.25">
      <c r="A15" s="290">
        <v>852</v>
      </c>
      <c r="B15" s="291">
        <v>85212</v>
      </c>
      <c r="C15" s="292" t="s">
        <v>231</v>
      </c>
      <c r="D15" s="293">
        <v>2964000</v>
      </c>
      <c r="E15" s="284">
        <v>1469000</v>
      </c>
      <c r="F15" s="285">
        <f t="shared" si="0"/>
        <v>49.561403508771932</v>
      </c>
      <c r="G15" s="178"/>
    </row>
    <row r="16" spans="1:7" ht="39" customHeight="1" x14ac:dyDescent="0.25">
      <c r="A16" s="290">
        <v>852</v>
      </c>
      <c r="B16" s="291">
        <v>85213</v>
      </c>
      <c r="C16" s="292" t="s">
        <v>232</v>
      </c>
      <c r="D16" s="293">
        <v>7000</v>
      </c>
      <c r="E16" s="284">
        <v>1879</v>
      </c>
      <c r="F16" s="285">
        <f t="shared" si="0"/>
        <v>26.842857142857142</v>
      </c>
    </row>
    <row r="17" spans="1:6" ht="35.25" customHeight="1" x14ac:dyDescent="0.25">
      <c r="A17" s="294">
        <v>852</v>
      </c>
      <c r="B17" s="295">
        <v>85228</v>
      </c>
      <c r="C17" s="296" t="s">
        <v>233</v>
      </c>
      <c r="D17" s="297">
        <v>36000</v>
      </c>
      <c r="E17" s="284">
        <v>18100</v>
      </c>
      <c r="F17" s="285">
        <f t="shared" si="0"/>
        <v>50.277777777777779</v>
      </c>
    </row>
    <row r="18" spans="1:6" ht="17.25" customHeight="1" thickBot="1" x14ac:dyDescent="0.3">
      <c r="A18" s="586" t="s">
        <v>31</v>
      </c>
      <c r="B18" s="587"/>
      <c r="C18" s="588"/>
      <c r="D18" s="298">
        <f>D17+D16+D15+D14+D13+D12+D11+D10</f>
        <v>3212262.18</v>
      </c>
      <c r="E18" s="299">
        <f>E17+E16+E15+E14+E13+E12+E11+E10</f>
        <v>1638650.0899999999</v>
      </c>
      <c r="F18" s="300">
        <f t="shared" si="0"/>
        <v>51.012339534502125</v>
      </c>
    </row>
    <row r="20" spans="1:6" x14ac:dyDescent="0.25">
      <c r="A20" s="301"/>
      <c r="B20" s="273"/>
      <c r="C20" s="273"/>
      <c r="D20" s="273"/>
    </row>
    <row r="21" spans="1:6" x14ac:dyDescent="0.25">
      <c r="A21" s="301"/>
      <c r="B21" s="273"/>
      <c r="C21" s="273"/>
      <c r="D21" s="273"/>
    </row>
    <row r="22" spans="1:6" x14ac:dyDescent="0.25">
      <c r="A22" s="301"/>
      <c r="B22" s="273"/>
      <c r="C22" s="273"/>
      <c r="D22" s="273"/>
    </row>
    <row r="23" spans="1:6" x14ac:dyDescent="0.25">
      <c r="A23" s="301"/>
      <c r="B23" s="273"/>
      <c r="C23" s="273"/>
      <c r="D23" s="273"/>
    </row>
    <row r="24" spans="1:6" x14ac:dyDescent="0.25">
      <c r="A24" s="301"/>
      <c r="B24" s="273"/>
      <c r="C24" s="273"/>
      <c r="D24" s="273"/>
    </row>
    <row r="25" spans="1:6" x14ac:dyDescent="0.25">
      <c r="A25" s="301"/>
      <c r="B25" s="273"/>
      <c r="C25" s="273"/>
      <c r="D25" s="273"/>
    </row>
    <row r="26" spans="1:6" x14ac:dyDescent="0.25">
      <c r="A26" s="301"/>
      <c r="B26" s="273"/>
      <c r="C26" s="273"/>
      <c r="D26" s="273"/>
    </row>
    <row r="27" spans="1:6" x14ac:dyDescent="0.25">
      <c r="A27" s="301"/>
      <c r="B27" s="273"/>
      <c r="C27" s="273"/>
      <c r="D27" s="273"/>
    </row>
    <row r="28" spans="1:6" x14ac:dyDescent="0.25">
      <c r="A28" s="301"/>
      <c r="B28" s="273"/>
      <c r="C28" s="273"/>
      <c r="D28" s="273"/>
    </row>
    <row r="29" spans="1:6" x14ac:dyDescent="0.25">
      <c r="A29" s="301"/>
      <c r="B29" s="273"/>
      <c r="C29" s="273"/>
      <c r="D29" s="273"/>
    </row>
    <row r="30" spans="1:6" x14ac:dyDescent="0.25">
      <c r="A30" s="301"/>
      <c r="B30" s="273"/>
      <c r="C30" s="273"/>
      <c r="D30" s="273"/>
    </row>
    <row r="31" spans="1:6" x14ac:dyDescent="0.25">
      <c r="A31" s="301"/>
      <c r="B31" s="273"/>
      <c r="C31" s="273"/>
      <c r="D31" s="273"/>
    </row>
    <row r="32" spans="1:6" x14ac:dyDescent="0.25">
      <c r="A32" s="301"/>
      <c r="B32" s="273"/>
      <c r="C32" s="273"/>
      <c r="D32" s="273"/>
    </row>
    <row r="33" spans="1:6" x14ac:dyDescent="0.25">
      <c r="A33" s="301"/>
      <c r="B33" s="273"/>
      <c r="C33" s="273"/>
      <c r="D33" s="273"/>
    </row>
    <row r="37" spans="1:6" ht="16.5" thickBot="1" x14ac:dyDescent="0.3">
      <c r="C37" s="302" t="s">
        <v>234</v>
      </c>
    </row>
    <row r="38" spans="1:6" ht="12.75" customHeight="1" x14ac:dyDescent="0.25">
      <c r="A38" s="576" t="s">
        <v>1</v>
      </c>
      <c r="B38" s="578" t="s">
        <v>144</v>
      </c>
      <c r="C38" s="578" t="s">
        <v>227</v>
      </c>
      <c r="D38" s="580" t="s">
        <v>146</v>
      </c>
      <c r="E38" s="582" t="s">
        <v>59</v>
      </c>
      <c r="F38" s="584" t="s">
        <v>60</v>
      </c>
    </row>
    <row r="39" spans="1:6" ht="31.5" customHeight="1" x14ac:dyDescent="0.25">
      <c r="A39" s="577"/>
      <c r="B39" s="579"/>
      <c r="C39" s="579"/>
      <c r="D39" s="581"/>
      <c r="E39" s="589"/>
      <c r="F39" s="585"/>
    </row>
    <row r="40" spans="1:6" x14ac:dyDescent="0.25">
      <c r="A40" s="276">
        <v>1</v>
      </c>
      <c r="B40" s="277">
        <v>2</v>
      </c>
      <c r="C40" s="277">
        <v>3</v>
      </c>
      <c r="D40" s="277">
        <v>4</v>
      </c>
      <c r="E40" s="278">
        <v>5</v>
      </c>
      <c r="F40" s="279">
        <v>6</v>
      </c>
    </row>
    <row r="41" spans="1:6" ht="54.75" customHeight="1" x14ac:dyDescent="0.25">
      <c r="A41" s="280" t="s">
        <v>64</v>
      </c>
      <c r="B41" s="281" t="s">
        <v>149</v>
      </c>
      <c r="C41" s="303" t="s">
        <v>228</v>
      </c>
      <c r="D41" s="283">
        <v>67571.179999999993</v>
      </c>
      <c r="E41" s="284">
        <v>67065.64</v>
      </c>
      <c r="F41" s="285">
        <f t="shared" ref="F41:F49" si="1">E41/D41*100</f>
        <v>99.251840799583505</v>
      </c>
    </row>
    <row r="42" spans="1:6" ht="32.25" customHeight="1" x14ac:dyDescent="0.25">
      <c r="A42" s="286">
        <v>750</v>
      </c>
      <c r="B42" s="287">
        <v>75011</v>
      </c>
      <c r="C42" s="304" t="s">
        <v>229</v>
      </c>
      <c r="D42" s="289">
        <v>116953</v>
      </c>
      <c r="E42" s="284">
        <v>57015</v>
      </c>
      <c r="F42" s="285">
        <f t="shared" si="1"/>
        <v>48.750352705787797</v>
      </c>
    </row>
    <row r="43" spans="1:6" ht="38.25" customHeight="1" x14ac:dyDescent="0.25">
      <c r="A43" s="286">
        <v>750</v>
      </c>
      <c r="B43" s="287">
        <v>75056</v>
      </c>
      <c r="C43" s="292" t="s">
        <v>237</v>
      </c>
      <c r="D43" s="289">
        <v>14544</v>
      </c>
      <c r="E43" s="284">
        <v>11878.27</v>
      </c>
      <c r="F43" s="285">
        <f>E43/D43*100</f>
        <v>81.671273377337741</v>
      </c>
    </row>
    <row r="44" spans="1:6" ht="30.75" customHeight="1" x14ac:dyDescent="0.25">
      <c r="A44" s="290">
        <v>751</v>
      </c>
      <c r="B44" s="291">
        <v>75101</v>
      </c>
      <c r="C44" s="305" t="s">
        <v>230</v>
      </c>
      <c r="D44" s="293">
        <v>1873</v>
      </c>
      <c r="E44" s="284">
        <v>744.99</v>
      </c>
      <c r="F44" s="285">
        <f t="shared" si="1"/>
        <v>39.775226908702614</v>
      </c>
    </row>
    <row r="45" spans="1:6" ht="35.25" customHeight="1" x14ac:dyDescent="0.25">
      <c r="A45" s="290">
        <v>751</v>
      </c>
      <c r="B45" s="291">
        <v>75109</v>
      </c>
      <c r="C45" s="292" t="s">
        <v>238</v>
      </c>
      <c r="D45" s="293">
        <v>4321</v>
      </c>
      <c r="E45" s="284">
        <v>3646.91</v>
      </c>
      <c r="F45" s="285">
        <f t="shared" si="1"/>
        <v>84.399676000925709</v>
      </c>
    </row>
    <row r="46" spans="1:6" ht="32.25" customHeight="1" x14ac:dyDescent="0.25">
      <c r="A46" s="290">
        <v>852</v>
      </c>
      <c r="B46" s="291">
        <v>85212</v>
      </c>
      <c r="C46" s="305" t="s">
        <v>231</v>
      </c>
      <c r="D46" s="293">
        <v>2964000</v>
      </c>
      <c r="E46" s="284">
        <v>1468999.19</v>
      </c>
      <c r="F46" s="285">
        <f t="shared" si="1"/>
        <v>49.561376180836703</v>
      </c>
    </row>
    <row r="47" spans="1:6" ht="42.75" customHeight="1" x14ac:dyDescent="0.25">
      <c r="A47" s="290">
        <v>852</v>
      </c>
      <c r="B47" s="291">
        <v>85213</v>
      </c>
      <c r="C47" s="305" t="s">
        <v>232</v>
      </c>
      <c r="D47" s="293">
        <v>7000</v>
      </c>
      <c r="E47" s="284">
        <v>1873.57</v>
      </c>
      <c r="F47" s="285">
        <f t="shared" si="1"/>
        <v>26.765285714285714</v>
      </c>
    </row>
    <row r="48" spans="1:6" ht="38.25" x14ac:dyDescent="0.25">
      <c r="A48" s="294">
        <v>852</v>
      </c>
      <c r="B48" s="295">
        <v>85228</v>
      </c>
      <c r="C48" s="306" t="s">
        <v>233</v>
      </c>
      <c r="D48" s="297">
        <v>36000</v>
      </c>
      <c r="E48" s="284">
        <v>17296.439999999999</v>
      </c>
      <c r="F48" s="285">
        <f t="shared" si="1"/>
        <v>48.045666666666662</v>
      </c>
    </row>
    <row r="49" spans="1:6" ht="15.75" thickBot="1" x14ac:dyDescent="0.3">
      <c r="A49" s="586" t="s">
        <v>31</v>
      </c>
      <c r="B49" s="587"/>
      <c r="C49" s="588"/>
      <c r="D49" s="298">
        <f>D48+D47+D46+D45+D44+D43+D42+D41</f>
        <v>3212262.18</v>
      </c>
      <c r="E49" s="299">
        <f>E48+E47+E46+E45+E44+E43+E42+E41</f>
        <v>1628520.0099999998</v>
      </c>
      <c r="F49" s="300">
        <f t="shared" si="1"/>
        <v>50.696982959217848</v>
      </c>
    </row>
  </sheetData>
  <mergeCells count="16">
    <mergeCell ref="F38:F39"/>
    <mergeCell ref="A49:C49"/>
    <mergeCell ref="A18:C18"/>
    <mergeCell ref="A38:A39"/>
    <mergeCell ref="B38:B39"/>
    <mergeCell ref="C38:C39"/>
    <mergeCell ref="D38:D39"/>
    <mergeCell ref="E38:E39"/>
    <mergeCell ref="E1:F1"/>
    <mergeCell ref="A3:F3"/>
    <mergeCell ref="A7:A8"/>
    <mergeCell ref="B7:B8"/>
    <mergeCell ref="C7:C8"/>
    <mergeCell ref="D7:D8"/>
    <mergeCell ref="E7:E8"/>
    <mergeCell ref="F7:F8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4" zoomScaleNormal="100" workbookViewId="0">
      <selection activeCell="E1" sqref="E1:F1"/>
    </sheetView>
  </sheetViews>
  <sheetFormatPr defaultRowHeight="15" x14ac:dyDescent="0.25"/>
  <cols>
    <col min="1" max="1" width="6.7109375" customWidth="1"/>
    <col min="3" max="3" width="32.42578125" customWidth="1"/>
    <col min="4" max="4" width="14.7109375" customWidth="1"/>
    <col min="5" max="5" width="12.85546875" customWidth="1"/>
    <col min="6" max="6" width="11" customWidth="1"/>
    <col min="257" max="257" width="6.7109375" customWidth="1"/>
    <col min="259" max="259" width="32.42578125" customWidth="1"/>
    <col min="260" max="260" width="14.7109375" customWidth="1"/>
    <col min="261" max="261" width="12.85546875" customWidth="1"/>
    <col min="262" max="262" width="11" customWidth="1"/>
    <col min="513" max="513" width="6.7109375" customWidth="1"/>
    <col min="515" max="515" width="32.42578125" customWidth="1"/>
    <col min="516" max="516" width="14.7109375" customWidth="1"/>
    <col min="517" max="517" width="12.85546875" customWidth="1"/>
    <col min="518" max="518" width="11" customWidth="1"/>
    <col min="769" max="769" width="6.7109375" customWidth="1"/>
    <col min="771" max="771" width="32.42578125" customWidth="1"/>
    <col min="772" max="772" width="14.7109375" customWidth="1"/>
    <col min="773" max="773" width="12.85546875" customWidth="1"/>
    <col min="774" max="774" width="11" customWidth="1"/>
    <col min="1025" max="1025" width="6.7109375" customWidth="1"/>
    <col min="1027" max="1027" width="32.42578125" customWidth="1"/>
    <col min="1028" max="1028" width="14.7109375" customWidth="1"/>
    <col min="1029" max="1029" width="12.85546875" customWidth="1"/>
    <col min="1030" max="1030" width="11" customWidth="1"/>
    <col min="1281" max="1281" width="6.7109375" customWidth="1"/>
    <col min="1283" max="1283" width="32.42578125" customWidth="1"/>
    <col min="1284" max="1284" width="14.7109375" customWidth="1"/>
    <col min="1285" max="1285" width="12.85546875" customWidth="1"/>
    <col min="1286" max="1286" width="11" customWidth="1"/>
    <col min="1537" max="1537" width="6.7109375" customWidth="1"/>
    <col min="1539" max="1539" width="32.42578125" customWidth="1"/>
    <col min="1540" max="1540" width="14.7109375" customWidth="1"/>
    <col min="1541" max="1541" width="12.85546875" customWidth="1"/>
    <col min="1542" max="1542" width="11" customWidth="1"/>
    <col min="1793" max="1793" width="6.7109375" customWidth="1"/>
    <col min="1795" max="1795" width="32.42578125" customWidth="1"/>
    <col min="1796" max="1796" width="14.7109375" customWidth="1"/>
    <col min="1797" max="1797" width="12.85546875" customWidth="1"/>
    <col min="1798" max="1798" width="11" customWidth="1"/>
    <col min="2049" max="2049" width="6.7109375" customWidth="1"/>
    <col min="2051" max="2051" width="32.42578125" customWidth="1"/>
    <col min="2052" max="2052" width="14.7109375" customWidth="1"/>
    <col min="2053" max="2053" width="12.85546875" customWidth="1"/>
    <col min="2054" max="2054" width="11" customWidth="1"/>
    <col min="2305" max="2305" width="6.7109375" customWidth="1"/>
    <col min="2307" max="2307" width="32.42578125" customWidth="1"/>
    <col min="2308" max="2308" width="14.7109375" customWidth="1"/>
    <col min="2309" max="2309" width="12.85546875" customWidth="1"/>
    <col min="2310" max="2310" width="11" customWidth="1"/>
    <col min="2561" max="2561" width="6.7109375" customWidth="1"/>
    <col min="2563" max="2563" width="32.42578125" customWidth="1"/>
    <col min="2564" max="2564" width="14.7109375" customWidth="1"/>
    <col min="2565" max="2565" width="12.85546875" customWidth="1"/>
    <col min="2566" max="2566" width="11" customWidth="1"/>
    <col min="2817" max="2817" width="6.7109375" customWidth="1"/>
    <col min="2819" max="2819" width="32.42578125" customWidth="1"/>
    <col min="2820" max="2820" width="14.7109375" customWidth="1"/>
    <col min="2821" max="2821" width="12.85546875" customWidth="1"/>
    <col min="2822" max="2822" width="11" customWidth="1"/>
    <col min="3073" max="3073" width="6.7109375" customWidth="1"/>
    <col min="3075" max="3075" width="32.42578125" customWidth="1"/>
    <col min="3076" max="3076" width="14.7109375" customWidth="1"/>
    <col min="3077" max="3077" width="12.85546875" customWidth="1"/>
    <col min="3078" max="3078" width="11" customWidth="1"/>
    <col min="3329" max="3329" width="6.7109375" customWidth="1"/>
    <col min="3331" max="3331" width="32.42578125" customWidth="1"/>
    <col min="3332" max="3332" width="14.7109375" customWidth="1"/>
    <col min="3333" max="3333" width="12.85546875" customWidth="1"/>
    <col min="3334" max="3334" width="11" customWidth="1"/>
    <col min="3585" max="3585" width="6.7109375" customWidth="1"/>
    <col min="3587" max="3587" width="32.42578125" customWidth="1"/>
    <col min="3588" max="3588" width="14.7109375" customWidth="1"/>
    <col min="3589" max="3589" width="12.85546875" customWidth="1"/>
    <col min="3590" max="3590" width="11" customWidth="1"/>
    <col min="3841" max="3841" width="6.7109375" customWidth="1"/>
    <col min="3843" max="3843" width="32.42578125" customWidth="1"/>
    <col min="3844" max="3844" width="14.7109375" customWidth="1"/>
    <col min="3845" max="3845" width="12.85546875" customWidth="1"/>
    <col min="3846" max="3846" width="11" customWidth="1"/>
    <col min="4097" max="4097" width="6.7109375" customWidth="1"/>
    <col min="4099" max="4099" width="32.42578125" customWidth="1"/>
    <col min="4100" max="4100" width="14.7109375" customWidth="1"/>
    <col min="4101" max="4101" width="12.85546875" customWidth="1"/>
    <col min="4102" max="4102" width="11" customWidth="1"/>
    <col min="4353" max="4353" width="6.7109375" customWidth="1"/>
    <col min="4355" max="4355" width="32.42578125" customWidth="1"/>
    <col min="4356" max="4356" width="14.7109375" customWidth="1"/>
    <col min="4357" max="4357" width="12.85546875" customWidth="1"/>
    <col min="4358" max="4358" width="11" customWidth="1"/>
    <col min="4609" max="4609" width="6.7109375" customWidth="1"/>
    <col min="4611" max="4611" width="32.42578125" customWidth="1"/>
    <col min="4612" max="4612" width="14.7109375" customWidth="1"/>
    <col min="4613" max="4613" width="12.85546875" customWidth="1"/>
    <col min="4614" max="4614" width="11" customWidth="1"/>
    <col min="4865" max="4865" width="6.7109375" customWidth="1"/>
    <col min="4867" max="4867" width="32.42578125" customWidth="1"/>
    <col min="4868" max="4868" width="14.7109375" customWidth="1"/>
    <col min="4869" max="4869" width="12.85546875" customWidth="1"/>
    <col min="4870" max="4870" width="11" customWidth="1"/>
    <col min="5121" max="5121" width="6.7109375" customWidth="1"/>
    <col min="5123" max="5123" width="32.42578125" customWidth="1"/>
    <col min="5124" max="5124" width="14.7109375" customWidth="1"/>
    <col min="5125" max="5125" width="12.85546875" customWidth="1"/>
    <col min="5126" max="5126" width="11" customWidth="1"/>
    <col min="5377" max="5377" width="6.7109375" customWidth="1"/>
    <col min="5379" max="5379" width="32.42578125" customWidth="1"/>
    <col min="5380" max="5380" width="14.7109375" customWidth="1"/>
    <col min="5381" max="5381" width="12.85546875" customWidth="1"/>
    <col min="5382" max="5382" width="11" customWidth="1"/>
    <col min="5633" max="5633" width="6.7109375" customWidth="1"/>
    <col min="5635" max="5635" width="32.42578125" customWidth="1"/>
    <col min="5636" max="5636" width="14.7109375" customWidth="1"/>
    <col min="5637" max="5637" width="12.85546875" customWidth="1"/>
    <col min="5638" max="5638" width="11" customWidth="1"/>
    <col min="5889" max="5889" width="6.7109375" customWidth="1"/>
    <col min="5891" max="5891" width="32.42578125" customWidth="1"/>
    <col min="5892" max="5892" width="14.7109375" customWidth="1"/>
    <col min="5893" max="5893" width="12.85546875" customWidth="1"/>
    <col min="5894" max="5894" width="11" customWidth="1"/>
    <col min="6145" max="6145" width="6.7109375" customWidth="1"/>
    <col min="6147" max="6147" width="32.42578125" customWidth="1"/>
    <col min="6148" max="6148" width="14.7109375" customWidth="1"/>
    <col min="6149" max="6149" width="12.85546875" customWidth="1"/>
    <col min="6150" max="6150" width="11" customWidth="1"/>
    <col min="6401" max="6401" width="6.7109375" customWidth="1"/>
    <col min="6403" max="6403" width="32.42578125" customWidth="1"/>
    <col min="6404" max="6404" width="14.7109375" customWidth="1"/>
    <col min="6405" max="6405" width="12.85546875" customWidth="1"/>
    <col min="6406" max="6406" width="11" customWidth="1"/>
    <col min="6657" max="6657" width="6.7109375" customWidth="1"/>
    <col min="6659" max="6659" width="32.42578125" customWidth="1"/>
    <col min="6660" max="6660" width="14.7109375" customWidth="1"/>
    <col min="6661" max="6661" width="12.85546875" customWidth="1"/>
    <col min="6662" max="6662" width="11" customWidth="1"/>
    <col min="6913" max="6913" width="6.7109375" customWidth="1"/>
    <col min="6915" max="6915" width="32.42578125" customWidth="1"/>
    <col min="6916" max="6916" width="14.7109375" customWidth="1"/>
    <col min="6917" max="6917" width="12.85546875" customWidth="1"/>
    <col min="6918" max="6918" width="11" customWidth="1"/>
    <col min="7169" max="7169" width="6.7109375" customWidth="1"/>
    <col min="7171" max="7171" width="32.42578125" customWidth="1"/>
    <col min="7172" max="7172" width="14.7109375" customWidth="1"/>
    <col min="7173" max="7173" width="12.85546875" customWidth="1"/>
    <col min="7174" max="7174" width="11" customWidth="1"/>
    <col min="7425" max="7425" width="6.7109375" customWidth="1"/>
    <col min="7427" max="7427" width="32.42578125" customWidth="1"/>
    <col min="7428" max="7428" width="14.7109375" customWidth="1"/>
    <col min="7429" max="7429" width="12.85546875" customWidth="1"/>
    <col min="7430" max="7430" width="11" customWidth="1"/>
    <col min="7681" max="7681" width="6.7109375" customWidth="1"/>
    <col min="7683" max="7683" width="32.42578125" customWidth="1"/>
    <col min="7684" max="7684" width="14.7109375" customWidth="1"/>
    <col min="7685" max="7685" width="12.85546875" customWidth="1"/>
    <col min="7686" max="7686" width="11" customWidth="1"/>
    <col min="7937" max="7937" width="6.7109375" customWidth="1"/>
    <col min="7939" max="7939" width="32.42578125" customWidth="1"/>
    <col min="7940" max="7940" width="14.7109375" customWidth="1"/>
    <col min="7941" max="7941" width="12.85546875" customWidth="1"/>
    <col min="7942" max="7942" width="11" customWidth="1"/>
    <col min="8193" max="8193" width="6.7109375" customWidth="1"/>
    <col min="8195" max="8195" width="32.42578125" customWidth="1"/>
    <col min="8196" max="8196" width="14.7109375" customWidth="1"/>
    <col min="8197" max="8197" width="12.85546875" customWidth="1"/>
    <col min="8198" max="8198" width="11" customWidth="1"/>
    <col min="8449" max="8449" width="6.7109375" customWidth="1"/>
    <col min="8451" max="8451" width="32.42578125" customWidth="1"/>
    <col min="8452" max="8452" width="14.7109375" customWidth="1"/>
    <col min="8453" max="8453" width="12.85546875" customWidth="1"/>
    <col min="8454" max="8454" width="11" customWidth="1"/>
    <col min="8705" max="8705" width="6.7109375" customWidth="1"/>
    <col min="8707" max="8707" width="32.42578125" customWidth="1"/>
    <col min="8708" max="8708" width="14.7109375" customWidth="1"/>
    <col min="8709" max="8709" width="12.85546875" customWidth="1"/>
    <col min="8710" max="8710" width="11" customWidth="1"/>
    <col min="8961" max="8961" width="6.7109375" customWidth="1"/>
    <col min="8963" max="8963" width="32.42578125" customWidth="1"/>
    <col min="8964" max="8964" width="14.7109375" customWidth="1"/>
    <col min="8965" max="8965" width="12.85546875" customWidth="1"/>
    <col min="8966" max="8966" width="11" customWidth="1"/>
    <col min="9217" max="9217" width="6.7109375" customWidth="1"/>
    <col min="9219" max="9219" width="32.42578125" customWidth="1"/>
    <col min="9220" max="9220" width="14.7109375" customWidth="1"/>
    <col min="9221" max="9221" width="12.85546875" customWidth="1"/>
    <col min="9222" max="9222" width="11" customWidth="1"/>
    <col min="9473" max="9473" width="6.7109375" customWidth="1"/>
    <col min="9475" max="9475" width="32.42578125" customWidth="1"/>
    <col min="9476" max="9476" width="14.7109375" customWidth="1"/>
    <col min="9477" max="9477" width="12.85546875" customWidth="1"/>
    <col min="9478" max="9478" width="11" customWidth="1"/>
    <col min="9729" max="9729" width="6.7109375" customWidth="1"/>
    <col min="9731" max="9731" width="32.42578125" customWidth="1"/>
    <col min="9732" max="9732" width="14.7109375" customWidth="1"/>
    <col min="9733" max="9733" width="12.85546875" customWidth="1"/>
    <col min="9734" max="9734" width="11" customWidth="1"/>
    <col min="9985" max="9985" width="6.7109375" customWidth="1"/>
    <col min="9987" max="9987" width="32.42578125" customWidth="1"/>
    <col min="9988" max="9988" width="14.7109375" customWidth="1"/>
    <col min="9989" max="9989" width="12.85546875" customWidth="1"/>
    <col min="9990" max="9990" width="11" customWidth="1"/>
    <col min="10241" max="10241" width="6.7109375" customWidth="1"/>
    <col min="10243" max="10243" width="32.42578125" customWidth="1"/>
    <col min="10244" max="10244" width="14.7109375" customWidth="1"/>
    <col min="10245" max="10245" width="12.85546875" customWidth="1"/>
    <col min="10246" max="10246" width="11" customWidth="1"/>
    <col min="10497" max="10497" width="6.7109375" customWidth="1"/>
    <col min="10499" max="10499" width="32.42578125" customWidth="1"/>
    <col min="10500" max="10500" width="14.7109375" customWidth="1"/>
    <col min="10501" max="10501" width="12.85546875" customWidth="1"/>
    <col min="10502" max="10502" width="11" customWidth="1"/>
    <col min="10753" max="10753" width="6.7109375" customWidth="1"/>
    <col min="10755" max="10755" width="32.42578125" customWidth="1"/>
    <col min="10756" max="10756" width="14.7109375" customWidth="1"/>
    <col min="10757" max="10757" width="12.85546875" customWidth="1"/>
    <col min="10758" max="10758" width="11" customWidth="1"/>
    <col min="11009" max="11009" width="6.7109375" customWidth="1"/>
    <col min="11011" max="11011" width="32.42578125" customWidth="1"/>
    <col min="11012" max="11012" width="14.7109375" customWidth="1"/>
    <col min="11013" max="11013" width="12.85546875" customWidth="1"/>
    <col min="11014" max="11014" width="11" customWidth="1"/>
    <col min="11265" max="11265" width="6.7109375" customWidth="1"/>
    <col min="11267" max="11267" width="32.42578125" customWidth="1"/>
    <col min="11268" max="11268" width="14.7109375" customWidth="1"/>
    <col min="11269" max="11269" width="12.85546875" customWidth="1"/>
    <col min="11270" max="11270" width="11" customWidth="1"/>
    <col min="11521" max="11521" width="6.7109375" customWidth="1"/>
    <col min="11523" max="11523" width="32.42578125" customWidth="1"/>
    <col min="11524" max="11524" width="14.7109375" customWidth="1"/>
    <col min="11525" max="11525" width="12.85546875" customWidth="1"/>
    <col min="11526" max="11526" width="11" customWidth="1"/>
    <col min="11777" max="11777" width="6.7109375" customWidth="1"/>
    <col min="11779" max="11779" width="32.42578125" customWidth="1"/>
    <col min="11780" max="11780" width="14.7109375" customWidth="1"/>
    <col min="11781" max="11781" width="12.85546875" customWidth="1"/>
    <col min="11782" max="11782" width="11" customWidth="1"/>
    <col min="12033" max="12033" width="6.7109375" customWidth="1"/>
    <col min="12035" max="12035" width="32.42578125" customWidth="1"/>
    <col min="12036" max="12036" width="14.7109375" customWidth="1"/>
    <col min="12037" max="12037" width="12.85546875" customWidth="1"/>
    <col min="12038" max="12038" width="11" customWidth="1"/>
    <col min="12289" max="12289" width="6.7109375" customWidth="1"/>
    <col min="12291" max="12291" width="32.42578125" customWidth="1"/>
    <col min="12292" max="12292" width="14.7109375" customWidth="1"/>
    <col min="12293" max="12293" width="12.85546875" customWidth="1"/>
    <col min="12294" max="12294" width="11" customWidth="1"/>
    <col min="12545" max="12545" width="6.7109375" customWidth="1"/>
    <col min="12547" max="12547" width="32.42578125" customWidth="1"/>
    <col min="12548" max="12548" width="14.7109375" customWidth="1"/>
    <col min="12549" max="12549" width="12.85546875" customWidth="1"/>
    <col min="12550" max="12550" width="11" customWidth="1"/>
    <col min="12801" max="12801" width="6.7109375" customWidth="1"/>
    <col min="12803" max="12803" width="32.42578125" customWidth="1"/>
    <col min="12804" max="12804" width="14.7109375" customWidth="1"/>
    <col min="12805" max="12805" width="12.85546875" customWidth="1"/>
    <col min="12806" max="12806" width="11" customWidth="1"/>
    <col min="13057" max="13057" width="6.7109375" customWidth="1"/>
    <col min="13059" max="13059" width="32.42578125" customWidth="1"/>
    <col min="13060" max="13060" width="14.7109375" customWidth="1"/>
    <col min="13061" max="13061" width="12.85546875" customWidth="1"/>
    <col min="13062" max="13062" width="11" customWidth="1"/>
    <col min="13313" max="13313" width="6.7109375" customWidth="1"/>
    <col min="13315" max="13315" width="32.42578125" customWidth="1"/>
    <col min="13316" max="13316" width="14.7109375" customWidth="1"/>
    <col min="13317" max="13317" width="12.85546875" customWidth="1"/>
    <col min="13318" max="13318" width="11" customWidth="1"/>
    <col min="13569" max="13569" width="6.7109375" customWidth="1"/>
    <col min="13571" max="13571" width="32.42578125" customWidth="1"/>
    <col min="13572" max="13572" width="14.7109375" customWidth="1"/>
    <col min="13573" max="13573" width="12.85546875" customWidth="1"/>
    <col min="13574" max="13574" width="11" customWidth="1"/>
    <col min="13825" max="13825" width="6.7109375" customWidth="1"/>
    <col min="13827" max="13827" width="32.42578125" customWidth="1"/>
    <col min="13828" max="13828" width="14.7109375" customWidth="1"/>
    <col min="13829" max="13829" width="12.85546875" customWidth="1"/>
    <col min="13830" max="13830" width="11" customWidth="1"/>
    <col min="14081" max="14081" width="6.7109375" customWidth="1"/>
    <col min="14083" max="14083" width="32.42578125" customWidth="1"/>
    <col min="14084" max="14084" width="14.7109375" customWidth="1"/>
    <col min="14085" max="14085" width="12.85546875" customWidth="1"/>
    <col min="14086" max="14086" width="11" customWidth="1"/>
    <col min="14337" max="14337" width="6.7109375" customWidth="1"/>
    <col min="14339" max="14339" width="32.42578125" customWidth="1"/>
    <col min="14340" max="14340" width="14.7109375" customWidth="1"/>
    <col min="14341" max="14341" width="12.85546875" customWidth="1"/>
    <col min="14342" max="14342" width="11" customWidth="1"/>
    <col min="14593" max="14593" width="6.7109375" customWidth="1"/>
    <col min="14595" max="14595" width="32.42578125" customWidth="1"/>
    <col min="14596" max="14596" width="14.7109375" customWidth="1"/>
    <col min="14597" max="14597" width="12.85546875" customWidth="1"/>
    <col min="14598" max="14598" width="11" customWidth="1"/>
    <col min="14849" max="14849" width="6.7109375" customWidth="1"/>
    <col min="14851" max="14851" width="32.42578125" customWidth="1"/>
    <col min="14852" max="14852" width="14.7109375" customWidth="1"/>
    <col min="14853" max="14853" width="12.85546875" customWidth="1"/>
    <col min="14854" max="14854" width="11" customWidth="1"/>
    <col min="15105" max="15105" width="6.7109375" customWidth="1"/>
    <col min="15107" max="15107" width="32.42578125" customWidth="1"/>
    <col min="15108" max="15108" width="14.7109375" customWidth="1"/>
    <col min="15109" max="15109" width="12.85546875" customWidth="1"/>
    <col min="15110" max="15110" width="11" customWidth="1"/>
    <col min="15361" max="15361" width="6.7109375" customWidth="1"/>
    <col min="15363" max="15363" width="32.42578125" customWidth="1"/>
    <col min="15364" max="15364" width="14.7109375" customWidth="1"/>
    <col min="15365" max="15365" width="12.85546875" customWidth="1"/>
    <col min="15366" max="15366" width="11" customWidth="1"/>
    <col min="15617" max="15617" width="6.7109375" customWidth="1"/>
    <col min="15619" max="15619" width="32.42578125" customWidth="1"/>
    <col min="15620" max="15620" width="14.7109375" customWidth="1"/>
    <col min="15621" max="15621" width="12.85546875" customWidth="1"/>
    <col min="15622" max="15622" width="11" customWidth="1"/>
    <col min="15873" max="15873" width="6.7109375" customWidth="1"/>
    <col min="15875" max="15875" width="32.42578125" customWidth="1"/>
    <col min="15876" max="15876" width="14.7109375" customWidth="1"/>
    <col min="15877" max="15877" width="12.85546875" customWidth="1"/>
    <col min="15878" max="15878" width="11" customWidth="1"/>
    <col min="16129" max="16129" width="6.7109375" customWidth="1"/>
    <col min="16131" max="16131" width="32.42578125" customWidth="1"/>
    <col min="16132" max="16132" width="14.7109375" customWidth="1"/>
    <col min="16133" max="16133" width="12.85546875" customWidth="1"/>
    <col min="16134" max="16134" width="11" customWidth="1"/>
  </cols>
  <sheetData>
    <row r="1" spans="1:6" x14ac:dyDescent="0.25">
      <c r="A1" s="273"/>
      <c r="B1" s="273"/>
      <c r="C1" s="273"/>
      <c r="D1" s="273"/>
      <c r="E1" s="573" t="s">
        <v>239</v>
      </c>
      <c r="F1" s="573"/>
    </row>
    <row r="2" spans="1:6" x14ac:dyDescent="0.25">
      <c r="A2" s="273"/>
      <c r="B2" s="273"/>
      <c r="C2" s="273"/>
      <c r="D2" s="273"/>
    </row>
    <row r="3" spans="1:6" ht="54" customHeight="1" x14ac:dyDescent="0.25">
      <c r="A3" s="574" t="s">
        <v>241</v>
      </c>
      <c r="B3" s="574"/>
      <c r="C3" s="574"/>
      <c r="D3" s="574"/>
      <c r="E3" s="590"/>
      <c r="F3" s="590"/>
    </row>
    <row r="4" spans="1:6" x14ac:dyDescent="0.25">
      <c r="A4" s="273"/>
      <c r="B4" s="273"/>
      <c r="C4" s="273"/>
      <c r="D4" s="273"/>
    </row>
    <row r="5" spans="1:6" ht="16.5" thickBot="1" x14ac:dyDescent="0.3">
      <c r="A5" s="273"/>
      <c r="B5" s="273"/>
      <c r="C5" s="177" t="s">
        <v>61</v>
      </c>
      <c r="D5" s="273"/>
    </row>
    <row r="6" spans="1:6" x14ac:dyDescent="0.25">
      <c r="A6" s="576" t="s">
        <v>1</v>
      </c>
      <c r="B6" s="578" t="s">
        <v>144</v>
      </c>
      <c r="C6" s="578" t="s">
        <v>227</v>
      </c>
      <c r="D6" s="580" t="s">
        <v>242</v>
      </c>
      <c r="E6" s="582" t="s">
        <v>59</v>
      </c>
      <c r="F6" s="584" t="s">
        <v>60</v>
      </c>
    </row>
    <row r="7" spans="1:6" ht="24" customHeight="1" x14ac:dyDescent="0.25">
      <c r="A7" s="577"/>
      <c r="B7" s="579"/>
      <c r="C7" s="579"/>
      <c r="D7" s="581"/>
      <c r="E7" s="589"/>
      <c r="F7" s="585"/>
    </row>
    <row r="8" spans="1:6" x14ac:dyDescent="0.25">
      <c r="A8" s="276">
        <v>1</v>
      </c>
      <c r="B8" s="277">
        <v>2</v>
      </c>
      <c r="C8" s="277">
        <v>3</v>
      </c>
      <c r="D8" s="277">
        <v>4</v>
      </c>
      <c r="E8" s="307">
        <v>5</v>
      </c>
      <c r="F8" s="308">
        <v>6</v>
      </c>
    </row>
    <row r="9" spans="1:6" ht="45" x14ac:dyDescent="0.25">
      <c r="A9" s="309">
        <v>710</v>
      </c>
      <c r="B9" s="310">
        <v>71035</v>
      </c>
      <c r="C9" s="311" t="s">
        <v>240</v>
      </c>
      <c r="D9" s="312">
        <v>5000</v>
      </c>
      <c r="E9" s="313">
        <v>0</v>
      </c>
      <c r="F9" s="314">
        <f>E9/D9*100</f>
        <v>0</v>
      </c>
    </row>
    <row r="10" spans="1:6" ht="16.5" thickBot="1" x14ac:dyDescent="0.3">
      <c r="A10" s="591" t="s">
        <v>31</v>
      </c>
      <c r="B10" s="592"/>
      <c r="C10" s="593"/>
      <c r="D10" s="315">
        <v>5000</v>
      </c>
      <c r="E10" s="316">
        <v>0</v>
      </c>
      <c r="F10" s="317">
        <f>E10/D10*100</f>
        <v>0</v>
      </c>
    </row>
    <row r="14" spans="1:6" ht="16.5" thickBot="1" x14ac:dyDescent="0.3">
      <c r="A14" s="301"/>
      <c r="B14" s="273"/>
      <c r="C14" s="177" t="s">
        <v>234</v>
      </c>
      <c r="D14" s="273"/>
    </row>
    <row r="15" spans="1:6" x14ac:dyDescent="0.25">
      <c r="A15" s="576" t="s">
        <v>1</v>
      </c>
      <c r="B15" s="578" t="s">
        <v>144</v>
      </c>
      <c r="C15" s="578" t="s">
        <v>227</v>
      </c>
      <c r="D15" s="580" t="s">
        <v>146</v>
      </c>
      <c r="E15" s="582" t="s">
        <v>59</v>
      </c>
      <c r="F15" s="584" t="s">
        <v>60</v>
      </c>
    </row>
    <row r="16" spans="1:6" ht="25.5" customHeight="1" x14ac:dyDescent="0.25">
      <c r="A16" s="577"/>
      <c r="B16" s="579"/>
      <c r="C16" s="579"/>
      <c r="D16" s="581"/>
      <c r="E16" s="589"/>
      <c r="F16" s="585"/>
    </row>
    <row r="17" spans="1:6" x14ac:dyDescent="0.25">
      <c r="A17" s="276">
        <v>1</v>
      </c>
      <c r="B17" s="277">
        <v>2</v>
      </c>
      <c r="C17" s="277">
        <v>3</v>
      </c>
      <c r="D17" s="277">
        <v>4</v>
      </c>
      <c r="E17" s="307">
        <v>5</v>
      </c>
      <c r="F17" s="308">
        <v>6</v>
      </c>
    </row>
    <row r="18" spans="1:6" ht="45" x14ac:dyDescent="0.25">
      <c r="A18" s="309">
        <v>710</v>
      </c>
      <c r="B18" s="310">
        <v>71035</v>
      </c>
      <c r="C18" s="311" t="s">
        <v>240</v>
      </c>
      <c r="D18" s="312">
        <v>5000</v>
      </c>
      <c r="E18" s="313">
        <v>0</v>
      </c>
      <c r="F18" s="314">
        <f>E18/D18*100</f>
        <v>0</v>
      </c>
    </row>
    <row r="19" spans="1:6" ht="16.5" thickBot="1" x14ac:dyDescent="0.3">
      <c r="A19" s="591" t="s">
        <v>31</v>
      </c>
      <c r="B19" s="587"/>
      <c r="C19" s="588"/>
      <c r="D19" s="315">
        <v>5000</v>
      </c>
      <c r="E19" s="316">
        <v>0</v>
      </c>
      <c r="F19" s="317">
        <f>E19/D19*100</f>
        <v>0</v>
      </c>
    </row>
  </sheetData>
  <mergeCells count="16">
    <mergeCell ref="F15:F16"/>
    <mergeCell ref="A19:C19"/>
    <mergeCell ref="A10:C10"/>
    <mergeCell ref="A15:A16"/>
    <mergeCell ref="B15:B16"/>
    <mergeCell ref="C15:C16"/>
    <mergeCell ref="D15:D16"/>
    <mergeCell ref="E15:E16"/>
    <mergeCell ref="E1:F1"/>
    <mergeCell ref="A3:F3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4" zoomScaleNormal="100" workbookViewId="0">
      <selection activeCell="E1" sqref="E1:F1"/>
    </sheetView>
  </sheetViews>
  <sheetFormatPr defaultRowHeight="15" x14ac:dyDescent="0.25"/>
  <cols>
    <col min="1" max="1" width="5.85546875" customWidth="1"/>
    <col min="2" max="2" width="8.5703125" customWidth="1"/>
    <col min="3" max="3" width="34.42578125" customWidth="1"/>
    <col min="4" max="4" width="15.140625" customWidth="1"/>
    <col min="5" max="5" width="13.42578125" customWidth="1"/>
    <col min="6" max="6" width="12.140625" customWidth="1"/>
    <col min="257" max="257" width="6.85546875" customWidth="1"/>
    <col min="259" max="259" width="34.42578125" customWidth="1"/>
    <col min="260" max="260" width="14.42578125" customWidth="1"/>
    <col min="261" max="261" width="12.5703125" customWidth="1"/>
    <col min="262" max="262" width="11.42578125" customWidth="1"/>
    <col min="513" max="513" width="6.85546875" customWidth="1"/>
    <col min="515" max="515" width="34.42578125" customWidth="1"/>
    <col min="516" max="516" width="14.42578125" customWidth="1"/>
    <col min="517" max="517" width="12.5703125" customWidth="1"/>
    <col min="518" max="518" width="11.42578125" customWidth="1"/>
    <col min="769" max="769" width="6.85546875" customWidth="1"/>
    <col min="771" max="771" width="34.42578125" customWidth="1"/>
    <col min="772" max="772" width="14.42578125" customWidth="1"/>
    <col min="773" max="773" width="12.5703125" customWidth="1"/>
    <col min="774" max="774" width="11.42578125" customWidth="1"/>
    <col min="1025" max="1025" width="6.85546875" customWidth="1"/>
    <col min="1027" max="1027" width="34.42578125" customWidth="1"/>
    <col min="1028" max="1028" width="14.42578125" customWidth="1"/>
    <col min="1029" max="1029" width="12.5703125" customWidth="1"/>
    <col min="1030" max="1030" width="11.42578125" customWidth="1"/>
    <col min="1281" max="1281" width="6.85546875" customWidth="1"/>
    <col min="1283" max="1283" width="34.42578125" customWidth="1"/>
    <col min="1284" max="1284" width="14.42578125" customWidth="1"/>
    <col min="1285" max="1285" width="12.5703125" customWidth="1"/>
    <col min="1286" max="1286" width="11.42578125" customWidth="1"/>
    <col min="1537" max="1537" width="6.85546875" customWidth="1"/>
    <col min="1539" max="1539" width="34.42578125" customWidth="1"/>
    <col min="1540" max="1540" width="14.42578125" customWidth="1"/>
    <col min="1541" max="1541" width="12.5703125" customWidth="1"/>
    <col min="1542" max="1542" width="11.42578125" customWidth="1"/>
    <col min="1793" max="1793" width="6.85546875" customWidth="1"/>
    <col min="1795" max="1795" width="34.42578125" customWidth="1"/>
    <col min="1796" max="1796" width="14.42578125" customWidth="1"/>
    <col min="1797" max="1797" width="12.5703125" customWidth="1"/>
    <col min="1798" max="1798" width="11.42578125" customWidth="1"/>
    <col min="2049" max="2049" width="6.85546875" customWidth="1"/>
    <col min="2051" max="2051" width="34.42578125" customWidth="1"/>
    <col min="2052" max="2052" width="14.42578125" customWidth="1"/>
    <col min="2053" max="2053" width="12.5703125" customWidth="1"/>
    <col min="2054" max="2054" width="11.42578125" customWidth="1"/>
    <col min="2305" max="2305" width="6.85546875" customWidth="1"/>
    <col min="2307" max="2307" width="34.42578125" customWidth="1"/>
    <col min="2308" max="2308" width="14.42578125" customWidth="1"/>
    <col min="2309" max="2309" width="12.5703125" customWidth="1"/>
    <col min="2310" max="2310" width="11.42578125" customWidth="1"/>
    <col min="2561" max="2561" width="6.85546875" customWidth="1"/>
    <col min="2563" max="2563" width="34.42578125" customWidth="1"/>
    <col min="2564" max="2564" width="14.42578125" customWidth="1"/>
    <col min="2565" max="2565" width="12.5703125" customWidth="1"/>
    <col min="2566" max="2566" width="11.42578125" customWidth="1"/>
    <col min="2817" max="2817" width="6.85546875" customWidth="1"/>
    <col min="2819" max="2819" width="34.42578125" customWidth="1"/>
    <col min="2820" max="2820" width="14.42578125" customWidth="1"/>
    <col min="2821" max="2821" width="12.5703125" customWidth="1"/>
    <col min="2822" max="2822" width="11.42578125" customWidth="1"/>
    <col min="3073" max="3073" width="6.85546875" customWidth="1"/>
    <col min="3075" max="3075" width="34.42578125" customWidth="1"/>
    <col min="3076" max="3076" width="14.42578125" customWidth="1"/>
    <col min="3077" max="3077" width="12.5703125" customWidth="1"/>
    <col min="3078" max="3078" width="11.42578125" customWidth="1"/>
    <col min="3329" max="3329" width="6.85546875" customWidth="1"/>
    <col min="3331" max="3331" width="34.42578125" customWidth="1"/>
    <col min="3332" max="3332" width="14.42578125" customWidth="1"/>
    <col min="3333" max="3333" width="12.5703125" customWidth="1"/>
    <col min="3334" max="3334" width="11.42578125" customWidth="1"/>
    <col min="3585" max="3585" width="6.85546875" customWidth="1"/>
    <col min="3587" max="3587" width="34.42578125" customWidth="1"/>
    <col min="3588" max="3588" width="14.42578125" customWidth="1"/>
    <col min="3589" max="3589" width="12.5703125" customWidth="1"/>
    <col min="3590" max="3590" width="11.42578125" customWidth="1"/>
    <col min="3841" max="3841" width="6.85546875" customWidth="1"/>
    <col min="3843" max="3843" width="34.42578125" customWidth="1"/>
    <col min="3844" max="3844" width="14.42578125" customWidth="1"/>
    <col min="3845" max="3845" width="12.5703125" customWidth="1"/>
    <col min="3846" max="3846" width="11.42578125" customWidth="1"/>
    <col min="4097" max="4097" width="6.85546875" customWidth="1"/>
    <col min="4099" max="4099" width="34.42578125" customWidth="1"/>
    <col min="4100" max="4100" width="14.42578125" customWidth="1"/>
    <col min="4101" max="4101" width="12.5703125" customWidth="1"/>
    <col min="4102" max="4102" width="11.42578125" customWidth="1"/>
    <col min="4353" max="4353" width="6.85546875" customWidth="1"/>
    <col min="4355" max="4355" width="34.42578125" customWidth="1"/>
    <col min="4356" max="4356" width="14.42578125" customWidth="1"/>
    <col min="4357" max="4357" width="12.5703125" customWidth="1"/>
    <col min="4358" max="4358" width="11.42578125" customWidth="1"/>
    <col min="4609" max="4609" width="6.85546875" customWidth="1"/>
    <col min="4611" max="4611" width="34.42578125" customWidth="1"/>
    <col min="4612" max="4612" width="14.42578125" customWidth="1"/>
    <col min="4613" max="4613" width="12.5703125" customWidth="1"/>
    <col min="4614" max="4614" width="11.42578125" customWidth="1"/>
    <col min="4865" max="4865" width="6.85546875" customWidth="1"/>
    <col min="4867" max="4867" width="34.42578125" customWidth="1"/>
    <col min="4868" max="4868" width="14.42578125" customWidth="1"/>
    <col min="4869" max="4869" width="12.5703125" customWidth="1"/>
    <col min="4870" max="4870" width="11.42578125" customWidth="1"/>
    <col min="5121" max="5121" width="6.85546875" customWidth="1"/>
    <col min="5123" max="5123" width="34.42578125" customWidth="1"/>
    <col min="5124" max="5124" width="14.42578125" customWidth="1"/>
    <col min="5125" max="5125" width="12.5703125" customWidth="1"/>
    <col min="5126" max="5126" width="11.42578125" customWidth="1"/>
    <col min="5377" max="5377" width="6.85546875" customWidth="1"/>
    <col min="5379" max="5379" width="34.42578125" customWidth="1"/>
    <col min="5380" max="5380" width="14.42578125" customWidth="1"/>
    <col min="5381" max="5381" width="12.5703125" customWidth="1"/>
    <col min="5382" max="5382" width="11.42578125" customWidth="1"/>
    <col min="5633" max="5633" width="6.85546875" customWidth="1"/>
    <col min="5635" max="5635" width="34.42578125" customWidth="1"/>
    <col min="5636" max="5636" width="14.42578125" customWidth="1"/>
    <col min="5637" max="5637" width="12.5703125" customWidth="1"/>
    <col min="5638" max="5638" width="11.42578125" customWidth="1"/>
    <col min="5889" max="5889" width="6.85546875" customWidth="1"/>
    <col min="5891" max="5891" width="34.42578125" customWidth="1"/>
    <col min="5892" max="5892" width="14.42578125" customWidth="1"/>
    <col min="5893" max="5893" width="12.5703125" customWidth="1"/>
    <col min="5894" max="5894" width="11.42578125" customWidth="1"/>
    <col min="6145" max="6145" width="6.85546875" customWidth="1"/>
    <col min="6147" max="6147" width="34.42578125" customWidth="1"/>
    <col min="6148" max="6148" width="14.42578125" customWidth="1"/>
    <col min="6149" max="6149" width="12.5703125" customWidth="1"/>
    <col min="6150" max="6150" width="11.42578125" customWidth="1"/>
    <col min="6401" max="6401" width="6.85546875" customWidth="1"/>
    <col min="6403" max="6403" width="34.42578125" customWidth="1"/>
    <col min="6404" max="6404" width="14.42578125" customWidth="1"/>
    <col min="6405" max="6405" width="12.5703125" customWidth="1"/>
    <col min="6406" max="6406" width="11.42578125" customWidth="1"/>
    <col min="6657" max="6657" width="6.85546875" customWidth="1"/>
    <col min="6659" max="6659" width="34.42578125" customWidth="1"/>
    <col min="6660" max="6660" width="14.42578125" customWidth="1"/>
    <col min="6661" max="6661" width="12.5703125" customWidth="1"/>
    <col min="6662" max="6662" width="11.42578125" customWidth="1"/>
    <col min="6913" max="6913" width="6.85546875" customWidth="1"/>
    <col min="6915" max="6915" width="34.42578125" customWidth="1"/>
    <col min="6916" max="6916" width="14.42578125" customWidth="1"/>
    <col min="6917" max="6917" width="12.5703125" customWidth="1"/>
    <col min="6918" max="6918" width="11.42578125" customWidth="1"/>
    <col min="7169" max="7169" width="6.85546875" customWidth="1"/>
    <col min="7171" max="7171" width="34.42578125" customWidth="1"/>
    <col min="7172" max="7172" width="14.42578125" customWidth="1"/>
    <col min="7173" max="7173" width="12.5703125" customWidth="1"/>
    <col min="7174" max="7174" width="11.42578125" customWidth="1"/>
    <col min="7425" max="7425" width="6.85546875" customWidth="1"/>
    <col min="7427" max="7427" width="34.42578125" customWidth="1"/>
    <col min="7428" max="7428" width="14.42578125" customWidth="1"/>
    <col min="7429" max="7429" width="12.5703125" customWidth="1"/>
    <col min="7430" max="7430" width="11.42578125" customWidth="1"/>
    <col min="7681" max="7681" width="6.85546875" customWidth="1"/>
    <col min="7683" max="7683" width="34.42578125" customWidth="1"/>
    <col min="7684" max="7684" width="14.42578125" customWidth="1"/>
    <col min="7685" max="7685" width="12.5703125" customWidth="1"/>
    <col min="7686" max="7686" width="11.42578125" customWidth="1"/>
    <col min="7937" max="7937" width="6.85546875" customWidth="1"/>
    <col min="7939" max="7939" width="34.42578125" customWidth="1"/>
    <col min="7940" max="7940" width="14.42578125" customWidth="1"/>
    <col min="7941" max="7941" width="12.5703125" customWidth="1"/>
    <col min="7942" max="7942" width="11.42578125" customWidth="1"/>
    <col min="8193" max="8193" width="6.85546875" customWidth="1"/>
    <col min="8195" max="8195" width="34.42578125" customWidth="1"/>
    <col min="8196" max="8196" width="14.42578125" customWidth="1"/>
    <col min="8197" max="8197" width="12.5703125" customWidth="1"/>
    <col min="8198" max="8198" width="11.42578125" customWidth="1"/>
    <col min="8449" max="8449" width="6.85546875" customWidth="1"/>
    <col min="8451" max="8451" width="34.42578125" customWidth="1"/>
    <col min="8452" max="8452" width="14.42578125" customWidth="1"/>
    <col min="8453" max="8453" width="12.5703125" customWidth="1"/>
    <col min="8454" max="8454" width="11.42578125" customWidth="1"/>
    <col min="8705" max="8705" width="6.85546875" customWidth="1"/>
    <col min="8707" max="8707" width="34.42578125" customWidth="1"/>
    <col min="8708" max="8708" width="14.42578125" customWidth="1"/>
    <col min="8709" max="8709" width="12.5703125" customWidth="1"/>
    <col min="8710" max="8710" width="11.42578125" customWidth="1"/>
    <col min="8961" max="8961" width="6.85546875" customWidth="1"/>
    <col min="8963" max="8963" width="34.42578125" customWidth="1"/>
    <col min="8964" max="8964" width="14.42578125" customWidth="1"/>
    <col min="8965" max="8965" width="12.5703125" customWidth="1"/>
    <col min="8966" max="8966" width="11.42578125" customWidth="1"/>
    <col min="9217" max="9217" width="6.85546875" customWidth="1"/>
    <col min="9219" max="9219" width="34.42578125" customWidth="1"/>
    <col min="9220" max="9220" width="14.42578125" customWidth="1"/>
    <col min="9221" max="9221" width="12.5703125" customWidth="1"/>
    <col min="9222" max="9222" width="11.42578125" customWidth="1"/>
    <col min="9473" max="9473" width="6.85546875" customWidth="1"/>
    <col min="9475" max="9475" width="34.42578125" customWidth="1"/>
    <col min="9476" max="9476" width="14.42578125" customWidth="1"/>
    <col min="9477" max="9477" width="12.5703125" customWidth="1"/>
    <col min="9478" max="9478" width="11.42578125" customWidth="1"/>
    <col min="9729" max="9729" width="6.85546875" customWidth="1"/>
    <col min="9731" max="9731" width="34.42578125" customWidth="1"/>
    <col min="9732" max="9732" width="14.42578125" customWidth="1"/>
    <col min="9733" max="9733" width="12.5703125" customWidth="1"/>
    <col min="9734" max="9734" width="11.42578125" customWidth="1"/>
    <col min="9985" max="9985" width="6.85546875" customWidth="1"/>
    <col min="9987" max="9987" width="34.42578125" customWidth="1"/>
    <col min="9988" max="9988" width="14.42578125" customWidth="1"/>
    <col min="9989" max="9989" width="12.5703125" customWidth="1"/>
    <col min="9990" max="9990" width="11.42578125" customWidth="1"/>
    <col min="10241" max="10241" width="6.85546875" customWidth="1"/>
    <col min="10243" max="10243" width="34.42578125" customWidth="1"/>
    <col min="10244" max="10244" width="14.42578125" customWidth="1"/>
    <col min="10245" max="10245" width="12.5703125" customWidth="1"/>
    <col min="10246" max="10246" width="11.42578125" customWidth="1"/>
    <col min="10497" max="10497" width="6.85546875" customWidth="1"/>
    <col min="10499" max="10499" width="34.42578125" customWidth="1"/>
    <col min="10500" max="10500" width="14.42578125" customWidth="1"/>
    <col min="10501" max="10501" width="12.5703125" customWidth="1"/>
    <col min="10502" max="10502" width="11.42578125" customWidth="1"/>
    <col min="10753" max="10753" width="6.85546875" customWidth="1"/>
    <col min="10755" max="10755" width="34.42578125" customWidth="1"/>
    <col min="10756" max="10756" width="14.42578125" customWidth="1"/>
    <col min="10757" max="10757" width="12.5703125" customWidth="1"/>
    <col min="10758" max="10758" width="11.42578125" customWidth="1"/>
    <col min="11009" max="11009" width="6.85546875" customWidth="1"/>
    <col min="11011" max="11011" width="34.42578125" customWidth="1"/>
    <col min="11012" max="11012" width="14.42578125" customWidth="1"/>
    <col min="11013" max="11013" width="12.5703125" customWidth="1"/>
    <col min="11014" max="11014" width="11.42578125" customWidth="1"/>
    <col min="11265" max="11265" width="6.85546875" customWidth="1"/>
    <col min="11267" max="11267" width="34.42578125" customWidth="1"/>
    <col min="11268" max="11268" width="14.42578125" customWidth="1"/>
    <col min="11269" max="11269" width="12.5703125" customWidth="1"/>
    <col min="11270" max="11270" width="11.42578125" customWidth="1"/>
    <col min="11521" max="11521" width="6.85546875" customWidth="1"/>
    <col min="11523" max="11523" width="34.42578125" customWidth="1"/>
    <col min="11524" max="11524" width="14.42578125" customWidth="1"/>
    <col min="11525" max="11525" width="12.5703125" customWidth="1"/>
    <col min="11526" max="11526" width="11.42578125" customWidth="1"/>
    <col min="11777" max="11777" width="6.85546875" customWidth="1"/>
    <col min="11779" max="11779" width="34.42578125" customWidth="1"/>
    <col min="11780" max="11780" width="14.42578125" customWidth="1"/>
    <col min="11781" max="11781" width="12.5703125" customWidth="1"/>
    <col min="11782" max="11782" width="11.42578125" customWidth="1"/>
    <col min="12033" max="12033" width="6.85546875" customWidth="1"/>
    <col min="12035" max="12035" width="34.42578125" customWidth="1"/>
    <col min="12036" max="12036" width="14.42578125" customWidth="1"/>
    <col min="12037" max="12037" width="12.5703125" customWidth="1"/>
    <col min="12038" max="12038" width="11.42578125" customWidth="1"/>
    <col min="12289" max="12289" width="6.85546875" customWidth="1"/>
    <col min="12291" max="12291" width="34.42578125" customWidth="1"/>
    <col min="12292" max="12292" width="14.42578125" customWidth="1"/>
    <col min="12293" max="12293" width="12.5703125" customWidth="1"/>
    <col min="12294" max="12294" width="11.42578125" customWidth="1"/>
    <col min="12545" max="12545" width="6.85546875" customWidth="1"/>
    <col min="12547" max="12547" width="34.42578125" customWidth="1"/>
    <col min="12548" max="12548" width="14.42578125" customWidth="1"/>
    <col min="12549" max="12549" width="12.5703125" customWidth="1"/>
    <col min="12550" max="12550" width="11.42578125" customWidth="1"/>
    <col min="12801" max="12801" width="6.85546875" customWidth="1"/>
    <col min="12803" max="12803" width="34.42578125" customWidth="1"/>
    <col min="12804" max="12804" width="14.42578125" customWidth="1"/>
    <col min="12805" max="12805" width="12.5703125" customWidth="1"/>
    <col min="12806" max="12806" width="11.42578125" customWidth="1"/>
    <col min="13057" max="13057" width="6.85546875" customWidth="1"/>
    <col min="13059" max="13059" width="34.42578125" customWidth="1"/>
    <col min="13060" max="13060" width="14.42578125" customWidth="1"/>
    <col min="13061" max="13061" width="12.5703125" customWidth="1"/>
    <col min="13062" max="13062" width="11.42578125" customWidth="1"/>
    <col min="13313" max="13313" width="6.85546875" customWidth="1"/>
    <col min="13315" max="13315" width="34.42578125" customWidth="1"/>
    <col min="13316" max="13316" width="14.42578125" customWidth="1"/>
    <col min="13317" max="13317" width="12.5703125" customWidth="1"/>
    <col min="13318" max="13318" width="11.42578125" customWidth="1"/>
    <col min="13569" max="13569" width="6.85546875" customWidth="1"/>
    <col min="13571" max="13571" width="34.42578125" customWidth="1"/>
    <col min="13572" max="13572" width="14.42578125" customWidth="1"/>
    <col min="13573" max="13573" width="12.5703125" customWidth="1"/>
    <col min="13574" max="13574" width="11.42578125" customWidth="1"/>
    <col min="13825" max="13825" width="6.85546875" customWidth="1"/>
    <col min="13827" max="13827" width="34.42578125" customWidth="1"/>
    <col min="13828" max="13828" width="14.42578125" customWidth="1"/>
    <col min="13829" max="13829" width="12.5703125" customWidth="1"/>
    <col min="13830" max="13830" width="11.42578125" customWidth="1"/>
    <col min="14081" max="14081" width="6.85546875" customWidth="1"/>
    <col min="14083" max="14083" width="34.42578125" customWidth="1"/>
    <col min="14084" max="14084" width="14.42578125" customWidth="1"/>
    <col min="14085" max="14085" width="12.5703125" customWidth="1"/>
    <col min="14086" max="14086" width="11.42578125" customWidth="1"/>
    <col min="14337" max="14337" width="6.85546875" customWidth="1"/>
    <col min="14339" max="14339" width="34.42578125" customWidth="1"/>
    <col min="14340" max="14340" width="14.42578125" customWidth="1"/>
    <col min="14341" max="14341" width="12.5703125" customWidth="1"/>
    <col min="14342" max="14342" width="11.42578125" customWidth="1"/>
    <col min="14593" max="14593" width="6.85546875" customWidth="1"/>
    <col min="14595" max="14595" width="34.42578125" customWidth="1"/>
    <col min="14596" max="14596" width="14.42578125" customWidth="1"/>
    <col min="14597" max="14597" width="12.5703125" customWidth="1"/>
    <col min="14598" max="14598" width="11.42578125" customWidth="1"/>
    <col min="14849" max="14849" width="6.85546875" customWidth="1"/>
    <col min="14851" max="14851" width="34.42578125" customWidth="1"/>
    <col min="14852" max="14852" width="14.42578125" customWidth="1"/>
    <col min="14853" max="14853" width="12.5703125" customWidth="1"/>
    <col min="14854" max="14854" width="11.42578125" customWidth="1"/>
    <col min="15105" max="15105" width="6.85546875" customWidth="1"/>
    <col min="15107" max="15107" width="34.42578125" customWidth="1"/>
    <col min="15108" max="15108" width="14.42578125" customWidth="1"/>
    <col min="15109" max="15109" width="12.5703125" customWidth="1"/>
    <col min="15110" max="15110" width="11.42578125" customWidth="1"/>
    <col min="15361" max="15361" width="6.85546875" customWidth="1"/>
    <col min="15363" max="15363" width="34.42578125" customWidth="1"/>
    <col min="15364" max="15364" width="14.42578125" customWidth="1"/>
    <col min="15365" max="15365" width="12.5703125" customWidth="1"/>
    <col min="15366" max="15366" width="11.42578125" customWidth="1"/>
    <col min="15617" max="15617" width="6.85546875" customWidth="1"/>
    <col min="15619" max="15619" width="34.42578125" customWidth="1"/>
    <col min="15620" max="15620" width="14.42578125" customWidth="1"/>
    <col min="15621" max="15621" width="12.5703125" customWidth="1"/>
    <col min="15622" max="15622" width="11.42578125" customWidth="1"/>
    <col min="15873" max="15873" width="6.85546875" customWidth="1"/>
    <col min="15875" max="15875" width="34.42578125" customWidth="1"/>
    <col min="15876" max="15876" width="14.42578125" customWidth="1"/>
    <col min="15877" max="15877" width="12.5703125" customWidth="1"/>
    <col min="15878" max="15878" width="11.42578125" customWidth="1"/>
    <col min="16129" max="16129" width="6.85546875" customWidth="1"/>
    <col min="16131" max="16131" width="34.42578125" customWidth="1"/>
    <col min="16132" max="16132" width="14.42578125" customWidth="1"/>
    <col min="16133" max="16133" width="12.5703125" customWidth="1"/>
    <col min="16134" max="16134" width="11.42578125" customWidth="1"/>
  </cols>
  <sheetData>
    <row r="1" spans="1:6" x14ac:dyDescent="0.25">
      <c r="A1" s="273"/>
      <c r="B1" s="273"/>
      <c r="C1" s="273"/>
      <c r="D1" s="273"/>
      <c r="E1" s="573" t="s">
        <v>243</v>
      </c>
      <c r="F1" s="573"/>
    </row>
    <row r="2" spans="1:6" x14ac:dyDescent="0.25">
      <c r="A2" s="273"/>
      <c r="B2" s="273"/>
      <c r="C2" s="273"/>
      <c r="D2" s="273"/>
    </row>
    <row r="3" spans="1:6" ht="53.25" customHeight="1" x14ac:dyDescent="0.25">
      <c r="A3" s="574" t="s">
        <v>244</v>
      </c>
      <c r="B3" s="574"/>
      <c r="C3" s="574"/>
      <c r="D3" s="574"/>
      <c r="E3" s="590"/>
      <c r="F3" s="590"/>
    </row>
    <row r="4" spans="1:6" ht="18" x14ac:dyDescent="0.25">
      <c r="A4" s="274"/>
      <c r="B4" s="274"/>
      <c r="C4" s="274"/>
      <c r="D4" s="274"/>
      <c r="E4" s="318"/>
      <c r="F4" s="318"/>
    </row>
    <row r="5" spans="1:6" ht="15.75" customHeight="1" thickBot="1" x14ac:dyDescent="0.3">
      <c r="A5" s="273"/>
      <c r="B5" s="273"/>
      <c r="C5" s="177" t="s">
        <v>61</v>
      </c>
      <c r="D5" s="273"/>
    </row>
    <row r="6" spans="1:6" x14ac:dyDescent="0.25">
      <c r="A6" s="594" t="s">
        <v>1</v>
      </c>
      <c r="B6" s="578" t="s">
        <v>144</v>
      </c>
      <c r="C6" s="578" t="s">
        <v>227</v>
      </c>
      <c r="D6" s="596" t="s">
        <v>242</v>
      </c>
      <c r="E6" s="582" t="s">
        <v>59</v>
      </c>
      <c r="F6" s="584" t="s">
        <v>60</v>
      </c>
    </row>
    <row r="7" spans="1:6" ht="24.75" customHeight="1" x14ac:dyDescent="0.25">
      <c r="A7" s="595"/>
      <c r="B7" s="579"/>
      <c r="C7" s="579"/>
      <c r="D7" s="597"/>
      <c r="E7" s="589"/>
      <c r="F7" s="585"/>
    </row>
    <row r="8" spans="1:6" x14ac:dyDescent="0.25">
      <c r="A8" s="276">
        <v>1</v>
      </c>
      <c r="B8" s="277">
        <v>2</v>
      </c>
      <c r="C8" s="277">
        <v>3</v>
      </c>
      <c r="D8" s="277">
        <v>4</v>
      </c>
      <c r="E8" s="307">
        <v>5</v>
      </c>
      <c r="F8" s="308">
        <v>6</v>
      </c>
    </row>
    <row r="9" spans="1:6" ht="33" customHeight="1" x14ac:dyDescent="0.25">
      <c r="A9" s="319">
        <v>600</v>
      </c>
      <c r="B9" s="320">
        <v>60014</v>
      </c>
      <c r="C9" s="321" t="s">
        <v>245</v>
      </c>
      <c r="D9" s="322">
        <v>100000</v>
      </c>
      <c r="E9" s="313">
        <v>50000</v>
      </c>
      <c r="F9" s="314">
        <f>E9/D9*100</f>
        <v>50</v>
      </c>
    </row>
    <row r="10" spans="1:6" ht="16.5" thickBot="1" x14ac:dyDescent="0.3">
      <c r="A10" s="591" t="s">
        <v>31</v>
      </c>
      <c r="B10" s="592"/>
      <c r="C10" s="593"/>
      <c r="D10" s="315">
        <v>100000</v>
      </c>
      <c r="E10" s="316">
        <v>50000</v>
      </c>
      <c r="F10" s="317">
        <f>E10/D10*100</f>
        <v>50</v>
      </c>
    </row>
    <row r="12" spans="1:6" x14ac:dyDescent="0.25">
      <c r="A12" s="301"/>
      <c r="B12" s="273"/>
      <c r="C12" s="273"/>
      <c r="D12" s="273"/>
    </row>
    <row r="13" spans="1:6" ht="16.5" thickBot="1" x14ac:dyDescent="0.3">
      <c r="C13" s="302" t="s">
        <v>234</v>
      </c>
    </row>
    <row r="14" spans="1:6" x14ac:dyDescent="0.25">
      <c r="A14" s="594" t="s">
        <v>1</v>
      </c>
      <c r="B14" s="578" t="s">
        <v>144</v>
      </c>
      <c r="C14" s="578" t="s">
        <v>227</v>
      </c>
      <c r="D14" s="596" t="s">
        <v>146</v>
      </c>
      <c r="E14" s="582" t="s">
        <v>59</v>
      </c>
      <c r="F14" s="584" t="s">
        <v>60</v>
      </c>
    </row>
    <row r="15" spans="1:6" ht="26.25" customHeight="1" x14ac:dyDescent="0.25">
      <c r="A15" s="595"/>
      <c r="B15" s="579"/>
      <c r="C15" s="579"/>
      <c r="D15" s="597"/>
      <c r="E15" s="589"/>
      <c r="F15" s="585"/>
    </row>
    <row r="16" spans="1:6" x14ac:dyDescent="0.25">
      <c r="A16" s="276">
        <v>1</v>
      </c>
      <c r="B16" s="277">
        <v>2</v>
      </c>
      <c r="C16" s="277">
        <v>3</v>
      </c>
      <c r="D16" s="277">
        <v>4</v>
      </c>
      <c r="E16" s="307">
        <v>5</v>
      </c>
      <c r="F16" s="308">
        <v>6</v>
      </c>
    </row>
    <row r="17" spans="1:6" ht="33" customHeight="1" x14ac:dyDescent="0.25">
      <c r="A17" s="319">
        <v>600</v>
      </c>
      <c r="B17" s="320">
        <v>60014</v>
      </c>
      <c r="C17" s="321" t="s">
        <v>245</v>
      </c>
      <c r="D17" s="322">
        <v>100000</v>
      </c>
      <c r="E17" s="313">
        <v>54835.68</v>
      </c>
      <c r="F17" s="314">
        <f>E17/D17*100</f>
        <v>54.835679999999996</v>
      </c>
    </row>
    <row r="18" spans="1:6" ht="16.5" thickBot="1" x14ac:dyDescent="0.3">
      <c r="A18" s="586" t="s">
        <v>31</v>
      </c>
      <c r="B18" s="587"/>
      <c r="C18" s="588"/>
      <c r="D18" s="315">
        <v>100000</v>
      </c>
      <c r="E18" s="316">
        <v>54835.68</v>
      </c>
      <c r="F18" s="317">
        <f>E18/D18*100</f>
        <v>54.835679999999996</v>
      </c>
    </row>
  </sheetData>
  <mergeCells count="16">
    <mergeCell ref="F14:F15"/>
    <mergeCell ref="A18:C18"/>
    <mergeCell ref="A10:C10"/>
    <mergeCell ref="A14:A15"/>
    <mergeCell ref="B14:B15"/>
    <mergeCell ref="C14:C15"/>
    <mergeCell ref="D14:D15"/>
    <mergeCell ref="E14:E15"/>
    <mergeCell ref="E1:F1"/>
    <mergeCell ref="A3:F3"/>
    <mergeCell ref="A6:A7"/>
    <mergeCell ref="B6:B7"/>
    <mergeCell ref="C6:C7"/>
    <mergeCell ref="D6:D7"/>
    <mergeCell ref="E6:E7"/>
    <mergeCell ref="F6:F7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D13" sqref="D13"/>
    </sheetView>
  </sheetViews>
  <sheetFormatPr defaultRowHeight="15" x14ac:dyDescent="0.25"/>
  <cols>
    <col min="1" max="1" width="4.85546875" customWidth="1"/>
    <col min="2" max="2" width="7.42578125" customWidth="1"/>
    <col min="3" max="3" width="8.7109375" customWidth="1"/>
    <col min="4" max="4" width="38.42578125" customWidth="1"/>
    <col min="5" max="5" width="14.28515625" customWidth="1"/>
    <col min="6" max="6" width="13.140625" customWidth="1"/>
    <col min="7" max="7" width="12" customWidth="1"/>
    <col min="257" max="257" width="4.85546875" customWidth="1"/>
    <col min="258" max="258" width="7.42578125" customWidth="1"/>
    <col min="259" max="259" width="8.7109375" customWidth="1"/>
    <col min="260" max="260" width="38.42578125" customWidth="1"/>
    <col min="261" max="261" width="14.28515625" customWidth="1"/>
    <col min="262" max="262" width="13.140625" customWidth="1"/>
    <col min="263" max="263" width="12" customWidth="1"/>
    <col min="513" max="513" width="4.85546875" customWidth="1"/>
    <col min="514" max="514" width="7.42578125" customWidth="1"/>
    <col min="515" max="515" width="8.7109375" customWidth="1"/>
    <col min="516" max="516" width="38.42578125" customWidth="1"/>
    <col min="517" max="517" width="14.28515625" customWidth="1"/>
    <col min="518" max="518" width="13.140625" customWidth="1"/>
    <col min="519" max="519" width="12" customWidth="1"/>
    <col min="769" max="769" width="4.85546875" customWidth="1"/>
    <col min="770" max="770" width="7.42578125" customWidth="1"/>
    <col min="771" max="771" width="8.7109375" customWidth="1"/>
    <col min="772" max="772" width="38.42578125" customWidth="1"/>
    <col min="773" max="773" width="14.28515625" customWidth="1"/>
    <col min="774" max="774" width="13.140625" customWidth="1"/>
    <col min="775" max="775" width="12" customWidth="1"/>
    <col min="1025" max="1025" width="4.85546875" customWidth="1"/>
    <col min="1026" max="1026" width="7.42578125" customWidth="1"/>
    <col min="1027" max="1027" width="8.7109375" customWidth="1"/>
    <col min="1028" max="1028" width="38.42578125" customWidth="1"/>
    <col min="1029" max="1029" width="14.28515625" customWidth="1"/>
    <col min="1030" max="1030" width="13.140625" customWidth="1"/>
    <col min="1031" max="1031" width="12" customWidth="1"/>
    <col min="1281" max="1281" width="4.85546875" customWidth="1"/>
    <col min="1282" max="1282" width="7.42578125" customWidth="1"/>
    <col min="1283" max="1283" width="8.7109375" customWidth="1"/>
    <col min="1284" max="1284" width="38.42578125" customWidth="1"/>
    <col min="1285" max="1285" width="14.28515625" customWidth="1"/>
    <col min="1286" max="1286" width="13.140625" customWidth="1"/>
    <col min="1287" max="1287" width="12" customWidth="1"/>
    <col min="1537" max="1537" width="4.85546875" customWidth="1"/>
    <col min="1538" max="1538" width="7.42578125" customWidth="1"/>
    <col min="1539" max="1539" width="8.7109375" customWidth="1"/>
    <col min="1540" max="1540" width="38.42578125" customWidth="1"/>
    <col min="1541" max="1541" width="14.28515625" customWidth="1"/>
    <col min="1542" max="1542" width="13.140625" customWidth="1"/>
    <col min="1543" max="1543" width="12" customWidth="1"/>
    <col min="1793" max="1793" width="4.85546875" customWidth="1"/>
    <col min="1794" max="1794" width="7.42578125" customWidth="1"/>
    <col min="1795" max="1795" width="8.7109375" customWidth="1"/>
    <col min="1796" max="1796" width="38.42578125" customWidth="1"/>
    <col min="1797" max="1797" width="14.28515625" customWidth="1"/>
    <col min="1798" max="1798" width="13.140625" customWidth="1"/>
    <col min="1799" max="1799" width="12" customWidth="1"/>
    <col min="2049" max="2049" width="4.85546875" customWidth="1"/>
    <col min="2050" max="2050" width="7.42578125" customWidth="1"/>
    <col min="2051" max="2051" width="8.7109375" customWidth="1"/>
    <col min="2052" max="2052" width="38.42578125" customWidth="1"/>
    <col min="2053" max="2053" width="14.28515625" customWidth="1"/>
    <col min="2054" max="2054" width="13.140625" customWidth="1"/>
    <col min="2055" max="2055" width="12" customWidth="1"/>
    <col min="2305" max="2305" width="4.85546875" customWidth="1"/>
    <col min="2306" max="2306" width="7.42578125" customWidth="1"/>
    <col min="2307" max="2307" width="8.7109375" customWidth="1"/>
    <col min="2308" max="2308" width="38.42578125" customWidth="1"/>
    <col min="2309" max="2309" width="14.28515625" customWidth="1"/>
    <col min="2310" max="2310" width="13.140625" customWidth="1"/>
    <col min="2311" max="2311" width="12" customWidth="1"/>
    <col min="2561" max="2561" width="4.85546875" customWidth="1"/>
    <col min="2562" max="2562" width="7.42578125" customWidth="1"/>
    <col min="2563" max="2563" width="8.7109375" customWidth="1"/>
    <col min="2564" max="2564" width="38.42578125" customWidth="1"/>
    <col min="2565" max="2565" width="14.28515625" customWidth="1"/>
    <col min="2566" max="2566" width="13.140625" customWidth="1"/>
    <col min="2567" max="2567" width="12" customWidth="1"/>
    <col min="2817" max="2817" width="4.85546875" customWidth="1"/>
    <col min="2818" max="2818" width="7.42578125" customWidth="1"/>
    <col min="2819" max="2819" width="8.7109375" customWidth="1"/>
    <col min="2820" max="2820" width="38.42578125" customWidth="1"/>
    <col min="2821" max="2821" width="14.28515625" customWidth="1"/>
    <col min="2822" max="2822" width="13.140625" customWidth="1"/>
    <col min="2823" max="2823" width="12" customWidth="1"/>
    <col min="3073" max="3073" width="4.85546875" customWidth="1"/>
    <col min="3074" max="3074" width="7.42578125" customWidth="1"/>
    <col min="3075" max="3075" width="8.7109375" customWidth="1"/>
    <col min="3076" max="3076" width="38.42578125" customWidth="1"/>
    <col min="3077" max="3077" width="14.28515625" customWidth="1"/>
    <col min="3078" max="3078" width="13.140625" customWidth="1"/>
    <col min="3079" max="3079" width="12" customWidth="1"/>
    <col min="3329" max="3329" width="4.85546875" customWidth="1"/>
    <col min="3330" max="3330" width="7.42578125" customWidth="1"/>
    <col min="3331" max="3331" width="8.7109375" customWidth="1"/>
    <col min="3332" max="3332" width="38.42578125" customWidth="1"/>
    <col min="3333" max="3333" width="14.28515625" customWidth="1"/>
    <col min="3334" max="3334" width="13.140625" customWidth="1"/>
    <col min="3335" max="3335" width="12" customWidth="1"/>
    <col min="3585" max="3585" width="4.85546875" customWidth="1"/>
    <col min="3586" max="3586" width="7.42578125" customWidth="1"/>
    <col min="3587" max="3587" width="8.7109375" customWidth="1"/>
    <col min="3588" max="3588" width="38.42578125" customWidth="1"/>
    <col min="3589" max="3589" width="14.28515625" customWidth="1"/>
    <col min="3590" max="3590" width="13.140625" customWidth="1"/>
    <col min="3591" max="3591" width="12" customWidth="1"/>
    <col min="3841" max="3841" width="4.85546875" customWidth="1"/>
    <col min="3842" max="3842" width="7.42578125" customWidth="1"/>
    <col min="3843" max="3843" width="8.7109375" customWidth="1"/>
    <col min="3844" max="3844" width="38.42578125" customWidth="1"/>
    <col min="3845" max="3845" width="14.28515625" customWidth="1"/>
    <col min="3846" max="3846" width="13.140625" customWidth="1"/>
    <col min="3847" max="3847" width="12" customWidth="1"/>
    <col min="4097" max="4097" width="4.85546875" customWidth="1"/>
    <col min="4098" max="4098" width="7.42578125" customWidth="1"/>
    <col min="4099" max="4099" width="8.7109375" customWidth="1"/>
    <col min="4100" max="4100" width="38.42578125" customWidth="1"/>
    <col min="4101" max="4101" width="14.28515625" customWidth="1"/>
    <col min="4102" max="4102" width="13.140625" customWidth="1"/>
    <col min="4103" max="4103" width="12" customWidth="1"/>
    <col min="4353" max="4353" width="4.85546875" customWidth="1"/>
    <col min="4354" max="4354" width="7.42578125" customWidth="1"/>
    <col min="4355" max="4355" width="8.7109375" customWidth="1"/>
    <col min="4356" max="4356" width="38.42578125" customWidth="1"/>
    <col min="4357" max="4357" width="14.28515625" customWidth="1"/>
    <col min="4358" max="4358" width="13.140625" customWidth="1"/>
    <col min="4359" max="4359" width="12" customWidth="1"/>
    <col min="4609" max="4609" width="4.85546875" customWidth="1"/>
    <col min="4610" max="4610" width="7.42578125" customWidth="1"/>
    <col min="4611" max="4611" width="8.7109375" customWidth="1"/>
    <col min="4612" max="4612" width="38.42578125" customWidth="1"/>
    <col min="4613" max="4613" width="14.28515625" customWidth="1"/>
    <col min="4614" max="4614" width="13.140625" customWidth="1"/>
    <col min="4615" max="4615" width="12" customWidth="1"/>
    <col min="4865" max="4865" width="4.85546875" customWidth="1"/>
    <col min="4866" max="4866" width="7.42578125" customWidth="1"/>
    <col min="4867" max="4867" width="8.7109375" customWidth="1"/>
    <col min="4868" max="4868" width="38.42578125" customWidth="1"/>
    <col min="4869" max="4869" width="14.28515625" customWidth="1"/>
    <col min="4870" max="4870" width="13.140625" customWidth="1"/>
    <col min="4871" max="4871" width="12" customWidth="1"/>
    <col min="5121" max="5121" width="4.85546875" customWidth="1"/>
    <col min="5122" max="5122" width="7.42578125" customWidth="1"/>
    <col min="5123" max="5123" width="8.7109375" customWidth="1"/>
    <col min="5124" max="5124" width="38.42578125" customWidth="1"/>
    <col min="5125" max="5125" width="14.28515625" customWidth="1"/>
    <col min="5126" max="5126" width="13.140625" customWidth="1"/>
    <col min="5127" max="5127" width="12" customWidth="1"/>
    <col min="5377" max="5377" width="4.85546875" customWidth="1"/>
    <col min="5378" max="5378" width="7.42578125" customWidth="1"/>
    <col min="5379" max="5379" width="8.7109375" customWidth="1"/>
    <col min="5380" max="5380" width="38.42578125" customWidth="1"/>
    <col min="5381" max="5381" width="14.28515625" customWidth="1"/>
    <col min="5382" max="5382" width="13.140625" customWidth="1"/>
    <col min="5383" max="5383" width="12" customWidth="1"/>
    <col min="5633" max="5633" width="4.85546875" customWidth="1"/>
    <col min="5634" max="5634" width="7.42578125" customWidth="1"/>
    <col min="5635" max="5635" width="8.7109375" customWidth="1"/>
    <col min="5636" max="5636" width="38.42578125" customWidth="1"/>
    <col min="5637" max="5637" width="14.28515625" customWidth="1"/>
    <col min="5638" max="5638" width="13.140625" customWidth="1"/>
    <col min="5639" max="5639" width="12" customWidth="1"/>
    <col min="5889" max="5889" width="4.85546875" customWidth="1"/>
    <col min="5890" max="5890" width="7.42578125" customWidth="1"/>
    <col min="5891" max="5891" width="8.7109375" customWidth="1"/>
    <col min="5892" max="5892" width="38.42578125" customWidth="1"/>
    <col min="5893" max="5893" width="14.28515625" customWidth="1"/>
    <col min="5894" max="5894" width="13.140625" customWidth="1"/>
    <col min="5895" max="5895" width="12" customWidth="1"/>
    <col min="6145" max="6145" width="4.85546875" customWidth="1"/>
    <col min="6146" max="6146" width="7.42578125" customWidth="1"/>
    <col min="6147" max="6147" width="8.7109375" customWidth="1"/>
    <col min="6148" max="6148" width="38.42578125" customWidth="1"/>
    <col min="6149" max="6149" width="14.28515625" customWidth="1"/>
    <col min="6150" max="6150" width="13.140625" customWidth="1"/>
    <col min="6151" max="6151" width="12" customWidth="1"/>
    <col min="6401" max="6401" width="4.85546875" customWidth="1"/>
    <col min="6402" max="6402" width="7.42578125" customWidth="1"/>
    <col min="6403" max="6403" width="8.7109375" customWidth="1"/>
    <col min="6404" max="6404" width="38.42578125" customWidth="1"/>
    <col min="6405" max="6405" width="14.28515625" customWidth="1"/>
    <col min="6406" max="6406" width="13.140625" customWidth="1"/>
    <col min="6407" max="6407" width="12" customWidth="1"/>
    <col min="6657" max="6657" width="4.85546875" customWidth="1"/>
    <col min="6658" max="6658" width="7.42578125" customWidth="1"/>
    <col min="6659" max="6659" width="8.7109375" customWidth="1"/>
    <col min="6660" max="6660" width="38.42578125" customWidth="1"/>
    <col min="6661" max="6661" width="14.28515625" customWidth="1"/>
    <col min="6662" max="6662" width="13.140625" customWidth="1"/>
    <col min="6663" max="6663" width="12" customWidth="1"/>
    <col min="6913" max="6913" width="4.85546875" customWidth="1"/>
    <col min="6914" max="6914" width="7.42578125" customWidth="1"/>
    <col min="6915" max="6915" width="8.7109375" customWidth="1"/>
    <col min="6916" max="6916" width="38.42578125" customWidth="1"/>
    <col min="6917" max="6917" width="14.28515625" customWidth="1"/>
    <col min="6918" max="6918" width="13.140625" customWidth="1"/>
    <col min="6919" max="6919" width="12" customWidth="1"/>
    <col min="7169" max="7169" width="4.85546875" customWidth="1"/>
    <col min="7170" max="7170" width="7.42578125" customWidth="1"/>
    <col min="7171" max="7171" width="8.7109375" customWidth="1"/>
    <col min="7172" max="7172" width="38.42578125" customWidth="1"/>
    <col min="7173" max="7173" width="14.28515625" customWidth="1"/>
    <col min="7174" max="7174" width="13.140625" customWidth="1"/>
    <col min="7175" max="7175" width="12" customWidth="1"/>
    <col min="7425" max="7425" width="4.85546875" customWidth="1"/>
    <col min="7426" max="7426" width="7.42578125" customWidth="1"/>
    <col min="7427" max="7427" width="8.7109375" customWidth="1"/>
    <col min="7428" max="7428" width="38.42578125" customWidth="1"/>
    <col min="7429" max="7429" width="14.28515625" customWidth="1"/>
    <col min="7430" max="7430" width="13.140625" customWidth="1"/>
    <col min="7431" max="7431" width="12" customWidth="1"/>
    <col min="7681" max="7681" width="4.85546875" customWidth="1"/>
    <col min="7682" max="7682" width="7.42578125" customWidth="1"/>
    <col min="7683" max="7683" width="8.7109375" customWidth="1"/>
    <col min="7684" max="7684" width="38.42578125" customWidth="1"/>
    <col min="7685" max="7685" width="14.28515625" customWidth="1"/>
    <col min="7686" max="7686" width="13.140625" customWidth="1"/>
    <col min="7687" max="7687" width="12" customWidth="1"/>
    <col min="7937" max="7937" width="4.85546875" customWidth="1"/>
    <col min="7938" max="7938" width="7.42578125" customWidth="1"/>
    <col min="7939" max="7939" width="8.7109375" customWidth="1"/>
    <col min="7940" max="7940" width="38.42578125" customWidth="1"/>
    <col min="7941" max="7941" width="14.28515625" customWidth="1"/>
    <col min="7942" max="7942" width="13.140625" customWidth="1"/>
    <col min="7943" max="7943" width="12" customWidth="1"/>
    <col min="8193" max="8193" width="4.85546875" customWidth="1"/>
    <col min="8194" max="8194" width="7.42578125" customWidth="1"/>
    <col min="8195" max="8195" width="8.7109375" customWidth="1"/>
    <col min="8196" max="8196" width="38.42578125" customWidth="1"/>
    <col min="8197" max="8197" width="14.28515625" customWidth="1"/>
    <col min="8198" max="8198" width="13.140625" customWidth="1"/>
    <col min="8199" max="8199" width="12" customWidth="1"/>
    <col min="8449" max="8449" width="4.85546875" customWidth="1"/>
    <col min="8450" max="8450" width="7.42578125" customWidth="1"/>
    <col min="8451" max="8451" width="8.7109375" customWidth="1"/>
    <col min="8452" max="8452" width="38.42578125" customWidth="1"/>
    <col min="8453" max="8453" width="14.28515625" customWidth="1"/>
    <col min="8454" max="8454" width="13.140625" customWidth="1"/>
    <col min="8455" max="8455" width="12" customWidth="1"/>
    <col min="8705" max="8705" width="4.85546875" customWidth="1"/>
    <col min="8706" max="8706" width="7.42578125" customWidth="1"/>
    <col min="8707" max="8707" width="8.7109375" customWidth="1"/>
    <col min="8708" max="8708" width="38.42578125" customWidth="1"/>
    <col min="8709" max="8709" width="14.28515625" customWidth="1"/>
    <col min="8710" max="8710" width="13.140625" customWidth="1"/>
    <col min="8711" max="8711" width="12" customWidth="1"/>
    <col min="8961" max="8961" width="4.85546875" customWidth="1"/>
    <col min="8962" max="8962" width="7.42578125" customWidth="1"/>
    <col min="8963" max="8963" width="8.7109375" customWidth="1"/>
    <col min="8964" max="8964" width="38.42578125" customWidth="1"/>
    <col min="8965" max="8965" width="14.28515625" customWidth="1"/>
    <col min="8966" max="8966" width="13.140625" customWidth="1"/>
    <col min="8967" max="8967" width="12" customWidth="1"/>
    <col min="9217" max="9217" width="4.85546875" customWidth="1"/>
    <col min="9218" max="9218" width="7.42578125" customWidth="1"/>
    <col min="9219" max="9219" width="8.7109375" customWidth="1"/>
    <col min="9220" max="9220" width="38.42578125" customWidth="1"/>
    <col min="9221" max="9221" width="14.28515625" customWidth="1"/>
    <col min="9222" max="9222" width="13.140625" customWidth="1"/>
    <col min="9223" max="9223" width="12" customWidth="1"/>
    <col min="9473" max="9473" width="4.85546875" customWidth="1"/>
    <col min="9474" max="9474" width="7.42578125" customWidth="1"/>
    <col min="9475" max="9475" width="8.7109375" customWidth="1"/>
    <col min="9476" max="9476" width="38.42578125" customWidth="1"/>
    <col min="9477" max="9477" width="14.28515625" customWidth="1"/>
    <col min="9478" max="9478" width="13.140625" customWidth="1"/>
    <col min="9479" max="9479" width="12" customWidth="1"/>
    <col min="9729" max="9729" width="4.85546875" customWidth="1"/>
    <col min="9730" max="9730" width="7.42578125" customWidth="1"/>
    <col min="9731" max="9731" width="8.7109375" customWidth="1"/>
    <col min="9732" max="9732" width="38.42578125" customWidth="1"/>
    <col min="9733" max="9733" width="14.28515625" customWidth="1"/>
    <col min="9734" max="9734" width="13.140625" customWidth="1"/>
    <col min="9735" max="9735" width="12" customWidth="1"/>
    <col min="9985" max="9985" width="4.85546875" customWidth="1"/>
    <col min="9986" max="9986" width="7.42578125" customWidth="1"/>
    <col min="9987" max="9987" width="8.7109375" customWidth="1"/>
    <col min="9988" max="9988" width="38.42578125" customWidth="1"/>
    <col min="9989" max="9989" width="14.28515625" customWidth="1"/>
    <col min="9990" max="9990" width="13.140625" customWidth="1"/>
    <col min="9991" max="9991" width="12" customWidth="1"/>
    <col min="10241" max="10241" width="4.85546875" customWidth="1"/>
    <col min="10242" max="10242" width="7.42578125" customWidth="1"/>
    <col min="10243" max="10243" width="8.7109375" customWidth="1"/>
    <col min="10244" max="10244" width="38.42578125" customWidth="1"/>
    <col min="10245" max="10245" width="14.28515625" customWidth="1"/>
    <col min="10246" max="10246" width="13.140625" customWidth="1"/>
    <col min="10247" max="10247" width="12" customWidth="1"/>
    <col min="10497" max="10497" width="4.85546875" customWidth="1"/>
    <col min="10498" max="10498" width="7.42578125" customWidth="1"/>
    <col min="10499" max="10499" width="8.7109375" customWidth="1"/>
    <col min="10500" max="10500" width="38.42578125" customWidth="1"/>
    <col min="10501" max="10501" width="14.28515625" customWidth="1"/>
    <col min="10502" max="10502" width="13.140625" customWidth="1"/>
    <col min="10503" max="10503" width="12" customWidth="1"/>
    <col min="10753" max="10753" width="4.85546875" customWidth="1"/>
    <col min="10754" max="10754" width="7.42578125" customWidth="1"/>
    <col min="10755" max="10755" width="8.7109375" customWidth="1"/>
    <col min="10756" max="10756" width="38.42578125" customWidth="1"/>
    <col min="10757" max="10757" width="14.28515625" customWidth="1"/>
    <col min="10758" max="10758" width="13.140625" customWidth="1"/>
    <col min="10759" max="10759" width="12" customWidth="1"/>
    <col min="11009" max="11009" width="4.85546875" customWidth="1"/>
    <col min="11010" max="11010" width="7.42578125" customWidth="1"/>
    <col min="11011" max="11011" width="8.7109375" customWidth="1"/>
    <col min="11012" max="11012" width="38.42578125" customWidth="1"/>
    <col min="11013" max="11013" width="14.28515625" customWidth="1"/>
    <col min="11014" max="11014" width="13.140625" customWidth="1"/>
    <col min="11015" max="11015" width="12" customWidth="1"/>
    <col min="11265" max="11265" width="4.85546875" customWidth="1"/>
    <col min="11266" max="11266" width="7.42578125" customWidth="1"/>
    <col min="11267" max="11267" width="8.7109375" customWidth="1"/>
    <col min="11268" max="11268" width="38.42578125" customWidth="1"/>
    <col min="11269" max="11269" width="14.28515625" customWidth="1"/>
    <col min="11270" max="11270" width="13.140625" customWidth="1"/>
    <col min="11271" max="11271" width="12" customWidth="1"/>
    <col min="11521" max="11521" width="4.85546875" customWidth="1"/>
    <col min="11522" max="11522" width="7.42578125" customWidth="1"/>
    <col min="11523" max="11523" width="8.7109375" customWidth="1"/>
    <col min="11524" max="11524" width="38.42578125" customWidth="1"/>
    <col min="11525" max="11525" width="14.28515625" customWidth="1"/>
    <col min="11526" max="11526" width="13.140625" customWidth="1"/>
    <col min="11527" max="11527" width="12" customWidth="1"/>
    <col min="11777" max="11777" width="4.85546875" customWidth="1"/>
    <col min="11778" max="11778" width="7.42578125" customWidth="1"/>
    <col min="11779" max="11779" width="8.7109375" customWidth="1"/>
    <col min="11780" max="11780" width="38.42578125" customWidth="1"/>
    <col min="11781" max="11781" width="14.28515625" customWidth="1"/>
    <col min="11782" max="11782" width="13.140625" customWidth="1"/>
    <col min="11783" max="11783" width="12" customWidth="1"/>
    <col min="12033" max="12033" width="4.85546875" customWidth="1"/>
    <col min="12034" max="12034" width="7.42578125" customWidth="1"/>
    <col min="12035" max="12035" width="8.7109375" customWidth="1"/>
    <col min="12036" max="12036" width="38.42578125" customWidth="1"/>
    <col min="12037" max="12037" width="14.28515625" customWidth="1"/>
    <col min="12038" max="12038" width="13.140625" customWidth="1"/>
    <col min="12039" max="12039" width="12" customWidth="1"/>
    <col min="12289" max="12289" width="4.85546875" customWidth="1"/>
    <col min="12290" max="12290" width="7.42578125" customWidth="1"/>
    <col min="12291" max="12291" width="8.7109375" customWidth="1"/>
    <col min="12292" max="12292" width="38.42578125" customWidth="1"/>
    <col min="12293" max="12293" width="14.28515625" customWidth="1"/>
    <col min="12294" max="12294" width="13.140625" customWidth="1"/>
    <col min="12295" max="12295" width="12" customWidth="1"/>
    <col min="12545" max="12545" width="4.85546875" customWidth="1"/>
    <col min="12546" max="12546" width="7.42578125" customWidth="1"/>
    <col min="12547" max="12547" width="8.7109375" customWidth="1"/>
    <col min="12548" max="12548" width="38.42578125" customWidth="1"/>
    <col min="12549" max="12549" width="14.28515625" customWidth="1"/>
    <col min="12550" max="12550" width="13.140625" customWidth="1"/>
    <col min="12551" max="12551" width="12" customWidth="1"/>
    <col min="12801" max="12801" width="4.85546875" customWidth="1"/>
    <col min="12802" max="12802" width="7.42578125" customWidth="1"/>
    <col min="12803" max="12803" width="8.7109375" customWidth="1"/>
    <col min="12804" max="12804" width="38.42578125" customWidth="1"/>
    <col min="12805" max="12805" width="14.28515625" customWidth="1"/>
    <col min="12806" max="12806" width="13.140625" customWidth="1"/>
    <col min="12807" max="12807" width="12" customWidth="1"/>
    <col min="13057" max="13057" width="4.85546875" customWidth="1"/>
    <col min="13058" max="13058" width="7.42578125" customWidth="1"/>
    <col min="13059" max="13059" width="8.7109375" customWidth="1"/>
    <col min="13060" max="13060" width="38.42578125" customWidth="1"/>
    <col min="13061" max="13061" width="14.28515625" customWidth="1"/>
    <col min="13062" max="13062" width="13.140625" customWidth="1"/>
    <col min="13063" max="13063" width="12" customWidth="1"/>
    <col min="13313" max="13313" width="4.85546875" customWidth="1"/>
    <col min="13314" max="13314" width="7.42578125" customWidth="1"/>
    <col min="13315" max="13315" width="8.7109375" customWidth="1"/>
    <col min="13316" max="13316" width="38.42578125" customWidth="1"/>
    <col min="13317" max="13317" width="14.28515625" customWidth="1"/>
    <col min="13318" max="13318" width="13.140625" customWidth="1"/>
    <col min="13319" max="13319" width="12" customWidth="1"/>
    <col min="13569" max="13569" width="4.85546875" customWidth="1"/>
    <col min="13570" max="13570" width="7.42578125" customWidth="1"/>
    <col min="13571" max="13571" width="8.7109375" customWidth="1"/>
    <col min="13572" max="13572" width="38.42578125" customWidth="1"/>
    <col min="13573" max="13573" width="14.28515625" customWidth="1"/>
    <col min="13574" max="13574" width="13.140625" customWidth="1"/>
    <col min="13575" max="13575" width="12" customWidth="1"/>
    <col min="13825" max="13825" width="4.85546875" customWidth="1"/>
    <col min="13826" max="13826" width="7.42578125" customWidth="1"/>
    <col min="13827" max="13827" width="8.7109375" customWidth="1"/>
    <col min="13828" max="13828" width="38.42578125" customWidth="1"/>
    <col min="13829" max="13829" width="14.28515625" customWidth="1"/>
    <col min="13830" max="13830" width="13.140625" customWidth="1"/>
    <col min="13831" max="13831" width="12" customWidth="1"/>
    <col min="14081" max="14081" width="4.85546875" customWidth="1"/>
    <col min="14082" max="14082" width="7.42578125" customWidth="1"/>
    <col min="14083" max="14083" width="8.7109375" customWidth="1"/>
    <col min="14084" max="14084" width="38.42578125" customWidth="1"/>
    <col min="14085" max="14085" width="14.28515625" customWidth="1"/>
    <col min="14086" max="14086" width="13.140625" customWidth="1"/>
    <col min="14087" max="14087" width="12" customWidth="1"/>
    <col min="14337" max="14337" width="4.85546875" customWidth="1"/>
    <col min="14338" max="14338" width="7.42578125" customWidth="1"/>
    <col min="14339" max="14339" width="8.7109375" customWidth="1"/>
    <col min="14340" max="14340" width="38.42578125" customWidth="1"/>
    <col min="14341" max="14341" width="14.28515625" customWidth="1"/>
    <col min="14342" max="14342" width="13.140625" customWidth="1"/>
    <col min="14343" max="14343" width="12" customWidth="1"/>
    <col min="14593" max="14593" width="4.85546875" customWidth="1"/>
    <col min="14594" max="14594" width="7.42578125" customWidth="1"/>
    <col min="14595" max="14595" width="8.7109375" customWidth="1"/>
    <col min="14596" max="14596" width="38.42578125" customWidth="1"/>
    <col min="14597" max="14597" width="14.28515625" customWidth="1"/>
    <col min="14598" max="14598" width="13.140625" customWidth="1"/>
    <col min="14599" max="14599" width="12" customWidth="1"/>
    <col min="14849" max="14849" width="4.85546875" customWidth="1"/>
    <col min="14850" max="14850" width="7.42578125" customWidth="1"/>
    <col min="14851" max="14851" width="8.7109375" customWidth="1"/>
    <col min="14852" max="14852" width="38.42578125" customWidth="1"/>
    <col min="14853" max="14853" width="14.28515625" customWidth="1"/>
    <col min="14854" max="14854" width="13.140625" customWidth="1"/>
    <col min="14855" max="14855" width="12" customWidth="1"/>
    <col min="15105" max="15105" width="4.85546875" customWidth="1"/>
    <col min="15106" max="15106" width="7.42578125" customWidth="1"/>
    <col min="15107" max="15107" width="8.7109375" customWidth="1"/>
    <col min="15108" max="15108" width="38.42578125" customWidth="1"/>
    <col min="15109" max="15109" width="14.28515625" customWidth="1"/>
    <col min="15110" max="15110" width="13.140625" customWidth="1"/>
    <col min="15111" max="15111" width="12" customWidth="1"/>
    <col min="15361" max="15361" width="4.85546875" customWidth="1"/>
    <col min="15362" max="15362" width="7.42578125" customWidth="1"/>
    <col min="15363" max="15363" width="8.7109375" customWidth="1"/>
    <col min="15364" max="15364" width="38.42578125" customWidth="1"/>
    <col min="15365" max="15365" width="14.28515625" customWidth="1"/>
    <col min="15366" max="15366" width="13.140625" customWidth="1"/>
    <col min="15367" max="15367" width="12" customWidth="1"/>
    <col min="15617" max="15617" width="4.85546875" customWidth="1"/>
    <col min="15618" max="15618" width="7.42578125" customWidth="1"/>
    <col min="15619" max="15619" width="8.7109375" customWidth="1"/>
    <col min="15620" max="15620" width="38.42578125" customWidth="1"/>
    <col min="15621" max="15621" width="14.28515625" customWidth="1"/>
    <col min="15622" max="15622" width="13.140625" customWidth="1"/>
    <col min="15623" max="15623" width="12" customWidth="1"/>
    <col min="15873" max="15873" width="4.85546875" customWidth="1"/>
    <col min="15874" max="15874" width="7.42578125" customWidth="1"/>
    <col min="15875" max="15875" width="8.7109375" customWidth="1"/>
    <col min="15876" max="15876" width="38.42578125" customWidth="1"/>
    <col min="15877" max="15877" width="14.28515625" customWidth="1"/>
    <col min="15878" max="15878" width="13.140625" customWidth="1"/>
    <col min="15879" max="15879" width="12" customWidth="1"/>
    <col min="16129" max="16129" width="4.85546875" customWidth="1"/>
    <col min="16130" max="16130" width="7.42578125" customWidth="1"/>
    <col min="16131" max="16131" width="8.7109375" customWidth="1"/>
    <col min="16132" max="16132" width="38.42578125" customWidth="1"/>
    <col min="16133" max="16133" width="14.28515625" customWidth="1"/>
    <col min="16134" max="16134" width="13.140625" customWidth="1"/>
    <col min="16135" max="16135" width="12" customWidth="1"/>
  </cols>
  <sheetData>
    <row r="1" spans="1:10" x14ac:dyDescent="0.25">
      <c r="A1" s="273"/>
      <c r="B1" s="273"/>
      <c r="C1" s="273"/>
      <c r="D1" s="273"/>
      <c r="E1" s="273"/>
      <c r="H1" s="573" t="s">
        <v>246</v>
      </c>
      <c r="I1" s="573"/>
      <c r="J1" s="573"/>
    </row>
    <row r="2" spans="1:10" x14ac:dyDescent="0.25">
      <c r="A2" s="273"/>
      <c r="B2" s="273"/>
      <c r="C2" s="273"/>
      <c r="D2" s="273"/>
      <c r="E2" s="273"/>
    </row>
    <row r="3" spans="1:10" ht="71.25" customHeight="1" x14ac:dyDescent="0.25">
      <c r="A3" s="574" t="s">
        <v>247</v>
      </c>
      <c r="B3" s="574"/>
      <c r="C3" s="574"/>
      <c r="D3" s="574"/>
      <c r="E3" s="574"/>
      <c r="F3" s="598"/>
      <c r="G3" s="598"/>
      <c r="H3" s="598"/>
      <c r="I3" s="598"/>
    </row>
    <row r="4" spans="1:10" ht="18" x14ac:dyDescent="0.25">
      <c r="A4" s="274"/>
      <c r="B4" s="274"/>
      <c r="C4" s="274"/>
      <c r="D4" s="274"/>
      <c r="E4" s="274"/>
      <c r="F4" s="323"/>
      <c r="G4" s="323"/>
      <c r="H4" s="323"/>
      <c r="I4" s="323"/>
    </row>
    <row r="5" spans="1:10" ht="15.75" thickBot="1" x14ac:dyDescent="0.3">
      <c r="A5" s="324" t="s">
        <v>248</v>
      </c>
      <c r="B5" s="599" t="s">
        <v>61</v>
      </c>
      <c r="C5" s="600"/>
      <c r="D5" s="600"/>
      <c r="E5" s="600"/>
      <c r="F5" s="600"/>
      <c r="G5" s="600"/>
    </row>
    <row r="6" spans="1:10" ht="39" thickBot="1" x14ac:dyDescent="0.3">
      <c r="A6" s="325" t="s">
        <v>0</v>
      </c>
      <c r="B6" s="326" t="s">
        <v>1</v>
      </c>
      <c r="C6" s="326" t="s">
        <v>144</v>
      </c>
      <c r="D6" s="326" t="s">
        <v>249</v>
      </c>
      <c r="E6" s="327" t="s">
        <v>63</v>
      </c>
      <c r="F6" s="327" t="s">
        <v>59</v>
      </c>
      <c r="G6" s="328" t="s">
        <v>60</v>
      </c>
    </row>
    <row r="7" spans="1:10" ht="75" x14ac:dyDescent="0.25">
      <c r="A7" s="329">
        <v>1</v>
      </c>
      <c r="B7" s="330">
        <v>756</v>
      </c>
      <c r="C7" s="330"/>
      <c r="D7" s="331" t="s">
        <v>98</v>
      </c>
      <c r="E7" s="332">
        <v>191000</v>
      </c>
      <c r="F7" s="333">
        <v>148787.32999999999</v>
      </c>
      <c r="G7" s="334">
        <f>F7/E7*100</f>
        <v>77.899125654450245</v>
      </c>
    </row>
    <row r="8" spans="1:10" ht="45.75" thickBot="1" x14ac:dyDescent="0.3">
      <c r="A8" s="335"/>
      <c r="B8" s="336"/>
      <c r="C8" s="336">
        <v>75618</v>
      </c>
      <c r="D8" s="337" t="s">
        <v>250</v>
      </c>
      <c r="E8" s="338">
        <v>191000</v>
      </c>
      <c r="F8" s="299">
        <v>148787.32999999999</v>
      </c>
      <c r="G8" s="300">
        <f>F8/E8*100</f>
        <v>77.899125654450245</v>
      </c>
    </row>
    <row r="9" spans="1:10" x14ac:dyDescent="0.25">
      <c r="A9" s="339"/>
      <c r="B9" s="340"/>
      <c r="C9" s="340"/>
      <c r="D9" s="341"/>
      <c r="E9" s="342"/>
      <c r="F9" s="343"/>
      <c r="G9" s="344"/>
    </row>
    <row r="10" spans="1:10" ht="15.75" thickBot="1" x14ac:dyDescent="0.3">
      <c r="A10" s="345" t="s">
        <v>251</v>
      </c>
      <c r="B10" s="601" t="s">
        <v>234</v>
      </c>
      <c r="C10" s="601"/>
      <c r="D10" s="601"/>
      <c r="E10" s="601"/>
      <c r="F10" s="346"/>
    </row>
    <row r="11" spans="1:10" ht="39.75" thickBot="1" x14ac:dyDescent="0.3">
      <c r="A11" s="347" t="s">
        <v>0</v>
      </c>
      <c r="B11" s="348" t="s">
        <v>1</v>
      </c>
      <c r="C11" s="349" t="s">
        <v>144</v>
      </c>
      <c r="D11" s="350" t="s">
        <v>249</v>
      </c>
      <c r="E11" s="351" t="s">
        <v>146</v>
      </c>
      <c r="F11" s="352" t="s">
        <v>59</v>
      </c>
      <c r="G11" s="353" t="s">
        <v>60</v>
      </c>
    </row>
    <row r="12" spans="1:10" ht="23.25" customHeight="1" x14ac:dyDescent="0.25">
      <c r="A12" s="354">
        <v>1</v>
      </c>
      <c r="B12" s="330">
        <v>851</v>
      </c>
      <c r="C12" s="330"/>
      <c r="D12" s="330" t="s">
        <v>123</v>
      </c>
      <c r="E12" s="332">
        <v>183000</v>
      </c>
      <c r="F12" s="333">
        <v>86920.29</v>
      </c>
      <c r="G12" s="355">
        <f>F12/E12*100</f>
        <v>47.497426229508193</v>
      </c>
    </row>
    <row r="13" spans="1:10" ht="24" customHeight="1" thickBot="1" x14ac:dyDescent="0.3">
      <c r="A13" s="356"/>
      <c r="B13" s="336"/>
      <c r="C13" s="336">
        <v>85154</v>
      </c>
      <c r="D13" s="336" t="s">
        <v>188</v>
      </c>
      <c r="E13" s="338">
        <v>183000</v>
      </c>
      <c r="F13" s="299">
        <v>86920.29</v>
      </c>
      <c r="G13" s="357">
        <f>F13/E13*100</f>
        <v>47.497426229508193</v>
      </c>
    </row>
    <row r="15" spans="1:10" x14ac:dyDescent="0.25">
      <c r="A15" s="358"/>
      <c r="B15" s="273"/>
      <c r="C15" s="273"/>
      <c r="D15" s="273"/>
      <c r="E15" s="273"/>
    </row>
    <row r="16" spans="1:10" x14ac:dyDescent="0.25">
      <c r="A16" s="301"/>
      <c r="B16" s="273"/>
      <c r="C16" s="273"/>
      <c r="D16" s="273"/>
      <c r="E16" s="273"/>
    </row>
    <row r="18" spans="1:1" x14ac:dyDescent="0.25">
      <c r="A18" s="301"/>
    </row>
  </sheetData>
  <mergeCells count="4">
    <mergeCell ref="H1:J1"/>
    <mergeCell ref="A3:I3"/>
    <mergeCell ref="B5:G5"/>
    <mergeCell ref="B10:E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D8" sqref="D8"/>
    </sheetView>
  </sheetViews>
  <sheetFormatPr defaultRowHeight="15" x14ac:dyDescent="0.25"/>
  <cols>
    <col min="1" max="1" width="5.5703125" customWidth="1"/>
    <col min="2" max="2" width="8" customWidth="1"/>
    <col min="4" max="4" width="25.85546875" customWidth="1"/>
    <col min="5" max="5" width="13" customWidth="1"/>
    <col min="6" max="6" width="13.85546875" customWidth="1"/>
    <col min="7" max="7" width="11.5703125" customWidth="1"/>
    <col min="257" max="257" width="5.5703125" customWidth="1"/>
    <col min="258" max="258" width="8" customWidth="1"/>
    <col min="260" max="260" width="25.85546875" customWidth="1"/>
    <col min="261" max="261" width="13" customWidth="1"/>
    <col min="262" max="262" width="13.85546875" customWidth="1"/>
    <col min="263" max="263" width="11.5703125" customWidth="1"/>
    <col min="513" max="513" width="5.5703125" customWidth="1"/>
    <col min="514" max="514" width="8" customWidth="1"/>
    <col min="516" max="516" width="25.85546875" customWidth="1"/>
    <col min="517" max="517" width="13" customWidth="1"/>
    <col min="518" max="518" width="13.85546875" customWidth="1"/>
    <col min="519" max="519" width="11.5703125" customWidth="1"/>
    <col min="769" max="769" width="5.5703125" customWidth="1"/>
    <col min="770" max="770" width="8" customWidth="1"/>
    <col min="772" max="772" width="25.85546875" customWidth="1"/>
    <col min="773" max="773" width="13" customWidth="1"/>
    <col min="774" max="774" width="13.85546875" customWidth="1"/>
    <col min="775" max="775" width="11.5703125" customWidth="1"/>
    <col min="1025" max="1025" width="5.5703125" customWidth="1"/>
    <col min="1026" max="1026" width="8" customWidth="1"/>
    <col min="1028" max="1028" width="25.85546875" customWidth="1"/>
    <col min="1029" max="1029" width="13" customWidth="1"/>
    <col min="1030" max="1030" width="13.85546875" customWidth="1"/>
    <col min="1031" max="1031" width="11.5703125" customWidth="1"/>
    <col min="1281" max="1281" width="5.5703125" customWidth="1"/>
    <col min="1282" max="1282" width="8" customWidth="1"/>
    <col min="1284" max="1284" width="25.85546875" customWidth="1"/>
    <col min="1285" max="1285" width="13" customWidth="1"/>
    <col min="1286" max="1286" width="13.85546875" customWidth="1"/>
    <col min="1287" max="1287" width="11.5703125" customWidth="1"/>
    <col min="1537" max="1537" width="5.5703125" customWidth="1"/>
    <col min="1538" max="1538" width="8" customWidth="1"/>
    <col min="1540" max="1540" width="25.85546875" customWidth="1"/>
    <col min="1541" max="1541" width="13" customWidth="1"/>
    <col min="1542" max="1542" width="13.85546875" customWidth="1"/>
    <col min="1543" max="1543" width="11.5703125" customWidth="1"/>
    <col min="1793" max="1793" width="5.5703125" customWidth="1"/>
    <col min="1794" max="1794" width="8" customWidth="1"/>
    <col min="1796" max="1796" width="25.85546875" customWidth="1"/>
    <col min="1797" max="1797" width="13" customWidth="1"/>
    <col min="1798" max="1798" width="13.85546875" customWidth="1"/>
    <col min="1799" max="1799" width="11.5703125" customWidth="1"/>
    <col min="2049" max="2049" width="5.5703125" customWidth="1"/>
    <col min="2050" max="2050" width="8" customWidth="1"/>
    <col min="2052" max="2052" width="25.85546875" customWidth="1"/>
    <col min="2053" max="2053" width="13" customWidth="1"/>
    <col min="2054" max="2054" width="13.85546875" customWidth="1"/>
    <col min="2055" max="2055" width="11.5703125" customWidth="1"/>
    <col min="2305" max="2305" width="5.5703125" customWidth="1"/>
    <col min="2306" max="2306" width="8" customWidth="1"/>
    <col min="2308" max="2308" width="25.85546875" customWidth="1"/>
    <col min="2309" max="2309" width="13" customWidth="1"/>
    <col min="2310" max="2310" width="13.85546875" customWidth="1"/>
    <col min="2311" max="2311" width="11.5703125" customWidth="1"/>
    <col min="2561" max="2561" width="5.5703125" customWidth="1"/>
    <col min="2562" max="2562" width="8" customWidth="1"/>
    <col min="2564" max="2564" width="25.85546875" customWidth="1"/>
    <col min="2565" max="2565" width="13" customWidth="1"/>
    <col min="2566" max="2566" width="13.85546875" customWidth="1"/>
    <col min="2567" max="2567" width="11.5703125" customWidth="1"/>
    <col min="2817" max="2817" width="5.5703125" customWidth="1"/>
    <col min="2818" max="2818" width="8" customWidth="1"/>
    <col min="2820" max="2820" width="25.85546875" customWidth="1"/>
    <col min="2821" max="2821" width="13" customWidth="1"/>
    <col min="2822" max="2822" width="13.85546875" customWidth="1"/>
    <col min="2823" max="2823" width="11.5703125" customWidth="1"/>
    <col min="3073" max="3073" width="5.5703125" customWidth="1"/>
    <col min="3074" max="3074" width="8" customWidth="1"/>
    <col min="3076" max="3076" width="25.85546875" customWidth="1"/>
    <col min="3077" max="3077" width="13" customWidth="1"/>
    <col min="3078" max="3078" width="13.85546875" customWidth="1"/>
    <col min="3079" max="3079" width="11.5703125" customWidth="1"/>
    <col min="3329" max="3329" width="5.5703125" customWidth="1"/>
    <col min="3330" max="3330" width="8" customWidth="1"/>
    <col min="3332" max="3332" width="25.85546875" customWidth="1"/>
    <col min="3333" max="3333" width="13" customWidth="1"/>
    <col min="3334" max="3334" width="13.85546875" customWidth="1"/>
    <col min="3335" max="3335" width="11.5703125" customWidth="1"/>
    <col min="3585" max="3585" width="5.5703125" customWidth="1"/>
    <col min="3586" max="3586" width="8" customWidth="1"/>
    <col min="3588" max="3588" width="25.85546875" customWidth="1"/>
    <col min="3589" max="3589" width="13" customWidth="1"/>
    <col min="3590" max="3590" width="13.85546875" customWidth="1"/>
    <col min="3591" max="3591" width="11.5703125" customWidth="1"/>
    <col min="3841" max="3841" width="5.5703125" customWidth="1"/>
    <col min="3842" max="3842" width="8" customWidth="1"/>
    <col min="3844" max="3844" width="25.85546875" customWidth="1"/>
    <col min="3845" max="3845" width="13" customWidth="1"/>
    <col min="3846" max="3846" width="13.85546875" customWidth="1"/>
    <col min="3847" max="3847" width="11.5703125" customWidth="1"/>
    <col min="4097" max="4097" width="5.5703125" customWidth="1"/>
    <col min="4098" max="4098" width="8" customWidth="1"/>
    <col min="4100" max="4100" width="25.85546875" customWidth="1"/>
    <col min="4101" max="4101" width="13" customWidth="1"/>
    <col min="4102" max="4102" width="13.85546875" customWidth="1"/>
    <col min="4103" max="4103" width="11.5703125" customWidth="1"/>
    <col min="4353" max="4353" width="5.5703125" customWidth="1"/>
    <col min="4354" max="4354" width="8" customWidth="1"/>
    <col min="4356" max="4356" width="25.85546875" customWidth="1"/>
    <col min="4357" max="4357" width="13" customWidth="1"/>
    <col min="4358" max="4358" width="13.85546875" customWidth="1"/>
    <col min="4359" max="4359" width="11.5703125" customWidth="1"/>
    <col min="4609" max="4609" width="5.5703125" customWidth="1"/>
    <col min="4610" max="4610" width="8" customWidth="1"/>
    <col min="4612" max="4612" width="25.85546875" customWidth="1"/>
    <col min="4613" max="4613" width="13" customWidth="1"/>
    <col min="4614" max="4614" width="13.85546875" customWidth="1"/>
    <col min="4615" max="4615" width="11.5703125" customWidth="1"/>
    <col min="4865" max="4865" width="5.5703125" customWidth="1"/>
    <col min="4866" max="4866" width="8" customWidth="1"/>
    <col min="4868" max="4868" width="25.85546875" customWidth="1"/>
    <col min="4869" max="4869" width="13" customWidth="1"/>
    <col min="4870" max="4870" width="13.85546875" customWidth="1"/>
    <col min="4871" max="4871" width="11.5703125" customWidth="1"/>
    <col min="5121" max="5121" width="5.5703125" customWidth="1"/>
    <col min="5122" max="5122" width="8" customWidth="1"/>
    <col min="5124" max="5124" width="25.85546875" customWidth="1"/>
    <col min="5125" max="5125" width="13" customWidth="1"/>
    <col min="5126" max="5126" width="13.85546875" customWidth="1"/>
    <col min="5127" max="5127" width="11.5703125" customWidth="1"/>
    <col min="5377" max="5377" width="5.5703125" customWidth="1"/>
    <col min="5378" max="5378" width="8" customWidth="1"/>
    <col min="5380" max="5380" width="25.85546875" customWidth="1"/>
    <col min="5381" max="5381" width="13" customWidth="1"/>
    <col min="5382" max="5382" width="13.85546875" customWidth="1"/>
    <col min="5383" max="5383" width="11.5703125" customWidth="1"/>
    <col min="5633" max="5633" width="5.5703125" customWidth="1"/>
    <col min="5634" max="5634" width="8" customWidth="1"/>
    <col min="5636" max="5636" width="25.85546875" customWidth="1"/>
    <col min="5637" max="5637" width="13" customWidth="1"/>
    <col min="5638" max="5638" width="13.85546875" customWidth="1"/>
    <col min="5639" max="5639" width="11.5703125" customWidth="1"/>
    <col min="5889" max="5889" width="5.5703125" customWidth="1"/>
    <col min="5890" max="5890" width="8" customWidth="1"/>
    <col min="5892" max="5892" width="25.85546875" customWidth="1"/>
    <col min="5893" max="5893" width="13" customWidth="1"/>
    <col min="5894" max="5894" width="13.85546875" customWidth="1"/>
    <col min="5895" max="5895" width="11.5703125" customWidth="1"/>
    <col min="6145" max="6145" width="5.5703125" customWidth="1"/>
    <col min="6146" max="6146" width="8" customWidth="1"/>
    <col min="6148" max="6148" width="25.85546875" customWidth="1"/>
    <col min="6149" max="6149" width="13" customWidth="1"/>
    <col min="6150" max="6150" width="13.85546875" customWidth="1"/>
    <col min="6151" max="6151" width="11.5703125" customWidth="1"/>
    <col min="6401" max="6401" width="5.5703125" customWidth="1"/>
    <col min="6402" max="6402" width="8" customWidth="1"/>
    <col min="6404" max="6404" width="25.85546875" customWidth="1"/>
    <col min="6405" max="6405" width="13" customWidth="1"/>
    <col min="6406" max="6406" width="13.85546875" customWidth="1"/>
    <col min="6407" max="6407" width="11.5703125" customWidth="1"/>
    <col min="6657" max="6657" width="5.5703125" customWidth="1"/>
    <col min="6658" max="6658" width="8" customWidth="1"/>
    <col min="6660" max="6660" width="25.85546875" customWidth="1"/>
    <col min="6661" max="6661" width="13" customWidth="1"/>
    <col min="6662" max="6662" width="13.85546875" customWidth="1"/>
    <col min="6663" max="6663" width="11.5703125" customWidth="1"/>
    <col min="6913" max="6913" width="5.5703125" customWidth="1"/>
    <col min="6914" max="6914" width="8" customWidth="1"/>
    <col min="6916" max="6916" width="25.85546875" customWidth="1"/>
    <col min="6917" max="6917" width="13" customWidth="1"/>
    <col min="6918" max="6918" width="13.85546875" customWidth="1"/>
    <col min="6919" max="6919" width="11.5703125" customWidth="1"/>
    <col min="7169" max="7169" width="5.5703125" customWidth="1"/>
    <col min="7170" max="7170" width="8" customWidth="1"/>
    <col min="7172" max="7172" width="25.85546875" customWidth="1"/>
    <col min="7173" max="7173" width="13" customWidth="1"/>
    <col min="7174" max="7174" width="13.85546875" customWidth="1"/>
    <col min="7175" max="7175" width="11.5703125" customWidth="1"/>
    <col min="7425" max="7425" width="5.5703125" customWidth="1"/>
    <col min="7426" max="7426" width="8" customWidth="1"/>
    <col min="7428" max="7428" width="25.85546875" customWidth="1"/>
    <col min="7429" max="7429" width="13" customWidth="1"/>
    <col min="7430" max="7430" width="13.85546875" customWidth="1"/>
    <col min="7431" max="7431" width="11.5703125" customWidth="1"/>
    <col min="7681" max="7681" width="5.5703125" customWidth="1"/>
    <col min="7682" max="7682" width="8" customWidth="1"/>
    <col min="7684" max="7684" width="25.85546875" customWidth="1"/>
    <col min="7685" max="7685" width="13" customWidth="1"/>
    <col min="7686" max="7686" width="13.85546875" customWidth="1"/>
    <col min="7687" max="7687" width="11.5703125" customWidth="1"/>
    <col min="7937" max="7937" width="5.5703125" customWidth="1"/>
    <col min="7938" max="7938" width="8" customWidth="1"/>
    <col min="7940" max="7940" width="25.85546875" customWidth="1"/>
    <col min="7941" max="7941" width="13" customWidth="1"/>
    <col min="7942" max="7942" width="13.85546875" customWidth="1"/>
    <col min="7943" max="7943" width="11.5703125" customWidth="1"/>
    <col min="8193" max="8193" width="5.5703125" customWidth="1"/>
    <col min="8194" max="8194" width="8" customWidth="1"/>
    <col min="8196" max="8196" width="25.85546875" customWidth="1"/>
    <col min="8197" max="8197" width="13" customWidth="1"/>
    <col min="8198" max="8198" width="13.85546875" customWidth="1"/>
    <col min="8199" max="8199" width="11.5703125" customWidth="1"/>
    <col min="8449" max="8449" width="5.5703125" customWidth="1"/>
    <col min="8450" max="8450" width="8" customWidth="1"/>
    <col min="8452" max="8452" width="25.85546875" customWidth="1"/>
    <col min="8453" max="8453" width="13" customWidth="1"/>
    <col min="8454" max="8454" width="13.85546875" customWidth="1"/>
    <col min="8455" max="8455" width="11.5703125" customWidth="1"/>
    <col min="8705" max="8705" width="5.5703125" customWidth="1"/>
    <col min="8706" max="8706" width="8" customWidth="1"/>
    <col min="8708" max="8708" width="25.85546875" customWidth="1"/>
    <col min="8709" max="8709" width="13" customWidth="1"/>
    <col min="8710" max="8710" width="13.85546875" customWidth="1"/>
    <col min="8711" max="8711" width="11.5703125" customWidth="1"/>
    <col min="8961" max="8961" width="5.5703125" customWidth="1"/>
    <col min="8962" max="8962" width="8" customWidth="1"/>
    <col min="8964" max="8964" width="25.85546875" customWidth="1"/>
    <col min="8965" max="8965" width="13" customWidth="1"/>
    <col min="8966" max="8966" width="13.85546875" customWidth="1"/>
    <col min="8967" max="8967" width="11.5703125" customWidth="1"/>
    <col min="9217" max="9217" width="5.5703125" customWidth="1"/>
    <col min="9218" max="9218" width="8" customWidth="1"/>
    <col min="9220" max="9220" width="25.85546875" customWidth="1"/>
    <col min="9221" max="9221" width="13" customWidth="1"/>
    <col min="9222" max="9222" width="13.85546875" customWidth="1"/>
    <col min="9223" max="9223" width="11.5703125" customWidth="1"/>
    <col min="9473" max="9473" width="5.5703125" customWidth="1"/>
    <col min="9474" max="9474" width="8" customWidth="1"/>
    <col min="9476" max="9476" width="25.85546875" customWidth="1"/>
    <col min="9477" max="9477" width="13" customWidth="1"/>
    <col min="9478" max="9478" width="13.85546875" customWidth="1"/>
    <col min="9479" max="9479" width="11.5703125" customWidth="1"/>
    <col min="9729" max="9729" width="5.5703125" customWidth="1"/>
    <col min="9730" max="9730" width="8" customWidth="1"/>
    <col min="9732" max="9732" width="25.85546875" customWidth="1"/>
    <col min="9733" max="9733" width="13" customWidth="1"/>
    <col min="9734" max="9734" width="13.85546875" customWidth="1"/>
    <col min="9735" max="9735" width="11.5703125" customWidth="1"/>
    <col min="9985" max="9985" width="5.5703125" customWidth="1"/>
    <col min="9986" max="9986" width="8" customWidth="1"/>
    <col min="9988" max="9988" width="25.85546875" customWidth="1"/>
    <col min="9989" max="9989" width="13" customWidth="1"/>
    <col min="9990" max="9990" width="13.85546875" customWidth="1"/>
    <col min="9991" max="9991" width="11.5703125" customWidth="1"/>
    <col min="10241" max="10241" width="5.5703125" customWidth="1"/>
    <col min="10242" max="10242" width="8" customWidth="1"/>
    <col min="10244" max="10244" width="25.85546875" customWidth="1"/>
    <col min="10245" max="10245" width="13" customWidth="1"/>
    <col min="10246" max="10246" width="13.85546875" customWidth="1"/>
    <col min="10247" max="10247" width="11.5703125" customWidth="1"/>
    <col min="10497" max="10497" width="5.5703125" customWidth="1"/>
    <col min="10498" max="10498" width="8" customWidth="1"/>
    <col min="10500" max="10500" width="25.85546875" customWidth="1"/>
    <col min="10501" max="10501" width="13" customWidth="1"/>
    <col min="10502" max="10502" width="13.85546875" customWidth="1"/>
    <col min="10503" max="10503" width="11.5703125" customWidth="1"/>
    <col min="10753" max="10753" width="5.5703125" customWidth="1"/>
    <col min="10754" max="10754" width="8" customWidth="1"/>
    <col min="10756" max="10756" width="25.85546875" customWidth="1"/>
    <col min="10757" max="10757" width="13" customWidth="1"/>
    <col min="10758" max="10758" width="13.85546875" customWidth="1"/>
    <col min="10759" max="10759" width="11.5703125" customWidth="1"/>
    <col min="11009" max="11009" width="5.5703125" customWidth="1"/>
    <col min="11010" max="11010" width="8" customWidth="1"/>
    <col min="11012" max="11012" width="25.85546875" customWidth="1"/>
    <col min="11013" max="11013" width="13" customWidth="1"/>
    <col min="11014" max="11014" width="13.85546875" customWidth="1"/>
    <col min="11015" max="11015" width="11.5703125" customWidth="1"/>
    <col min="11265" max="11265" width="5.5703125" customWidth="1"/>
    <col min="11266" max="11266" width="8" customWidth="1"/>
    <col min="11268" max="11268" width="25.85546875" customWidth="1"/>
    <col min="11269" max="11269" width="13" customWidth="1"/>
    <col min="11270" max="11270" width="13.85546875" customWidth="1"/>
    <col min="11271" max="11271" width="11.5703125" customWidth="1"/>
    <col min="11521" max="11521" width="5.5703125" customWidth="1"/>
    <col min="11522" max="11522" width="8" customWidth="1"/>
    <col min="11524" max="11524" width="25.85546875" customWidth="1"/>
    <col min="11525" max="11525" width="13" customWidth="1"/>
    <col min="11526" max="11526" width="13.85546875" customWidth="1"/>
    <col min="11527" max="11527" width="11.5703125" customWidth="1"/>
    <col min="11777" max="11777" width="5.5703125" customWidth="1"/>
    <col min="11778" max="11778" width="8" customWidth="1"/>
    <col min="11780" max="11780" width="25.85546875" customWidth="1"/>
    <col min="11781" max="11781" width="13" customWidth="1"/>
    <col min="11782" max="11782" width="13.85546875" customWidth="1"/>
    <col min="11783" max="11783" width="11.5703125" customWidth="1"/>
    <col min="12033" max="12033" width="5.5703125" customWidth="1"/>
    <col min="12034" max="12034" width="8" customWidth="1"/>
    <col min="12036" max="12036" width="25.85546875" customWidth="1"/>
    <col min="12037" max="12037" width="13" customWidth="1"/>
    <col min="12038" max="12038" width="13.85546875" customWidth="1"/>
    <col min="12039" max="12039" width="11.5703125" customWidth="1"/>
    <col min="12289" max="12289" width="5.5703125" customWidth="1"/>
    <col min="12290" max="12290" width="8" customWidth="1"/>
    <col min="12292" max="12292" width="25.85546875" customWidth="1"/>
    <col min="12293" max="12293" width="13" customWidth="1"/>
    <col min="12294" max="12294" width="13.85546875" customWidth="1"/>
    <col min="12295" max="12295" width="11.5703125" customWidth="1"/>
    <col min="12545" max="12545" width="5.5703125" customWidth="1"/>
    <col min="12546" max="12546" width="8" customWidth="1"/>
    <col min="12548" max="12548" width="25.85546875" customWidth="1"/>
    <col min="12549" max="12549" width="13" customWidth="1"/>
    <col min="12550" max="12550" width="13.85546875" customWidth="1"/>
    <col min="12551" max="12551" width="11.5703125" customWidth="1"/>
    <col min="12801" max="12801" width="5.5703125" customWidth="1"/>
    <col min="12802" max="12802" width="8" customWidth="1"/>
    <col min="12804" max="12804" width="25.85546875" customWidth="1"/>
    <col min="12805" max="12805" width="13" customWidth="1"/>
    <col min="12806" max="12806" width="13.85546875" customWidth="1"/>
    <col min="12807" max="12807" width="11.5703125" customWidth="1"/>
    <col min="13057" max="13057" width="5.5703125" customWidth="1"/>
    <col min="13058" max="13058" width="8" customWidth="1"/>
    <col min="13060" max="13060" width="25.85546875" customWidth="1"/>
    <col min="13061" max="13061" width="13" customWidth="1"/>
    <col min="13062" max="13062" width="13.85546875" customWidth="1"/>
    <col min="13063" max="13063" width="11.5703125" customWidth="1"/>
    <col min="13313" max="13313" width="5.5703125" customWidth="1"/>
    <col min="13314" max="13314" width="8" customWidth="1"/>
    <col min="13316" max="13316" width="25.85546875" customWidth="1"/>
    <col min="13317" max="13317" width="13" customWidth="1"/>
    <col min="13318" max="13318" width="13.85546875" customWidth="1"/>
    <col min="13319" max="13319" width="11.5703125" customWidth="1"/>
    <col min="13569" max="13569" width="5.5703125" customWidth="1"/>
    <col min="13570" max="13570" width="8" customWidth="1"/>
    <col min="13572" max="13572" width="25.85546875" customWidth="1"/>
    <col min="13573" max="13573" width="13" customWidth="1"/>
    <col min="13574" max="13574" width="13.85546875" customWidth="1"/>
    <col min="13575" max="13575" width="11.5703125" customWidth="1"/>
    <col min="13825" max="13825" width="5.5703125" customWidth="1"/>
    <col min="13826" max="13826" width="8" customWidth="1"/>
    <col min="13828" max="13828" width="25.85546875" customWidth="1"/>
    <col min="13829" max="13829" width="13" customWidth="1"/>
    <col min="13830" max="13830" width="13.85546875" customWidth="1"/>
    <col min="13831" max="13831" width="11.5703125" customWidth="1"/>
    <col min="14081" max="14081" width="5.5703125" customWidth="1"/>
    <col min="14082" max="14082" width="8" customWidth="1"/>
    <col min="14084" max="14084" width="25.85546875" customWidth="1"/>
    <col min="14085" max="14085" width="13" customWidth="1"/>
    <col min="14086" max="14086" width="13.85546875" customWidth="1"/>
    <col min="14087" max="14087" width="11.5703125" customWidth="1"/>
    <col min="14337" max="14337" width="5.5703125" customWidth="1"/>
    <col min="14338" max="14338" width="8" customWidth="1"/>
    <col min="14340" max="14340" width="25.85546875" customWidth="1"/>
    <col min="14341" max="14341" width="13" customWidth="1"/>
    <col min="14342" max="14342" width="13.85546875" customWidth="1"/>
    <col min="14343" max="14343" width="11.5703125" customWidth="1"/>
    <col min="14593" max="14593" width="5.5703125" customWidth="1"/>
    <col min="14594" max="14594" width="8" customWidth="1"/>
    <col min="14596" max="14596" width="25.85546875" customWidth="1"/>
    <col min="14597" max="14597" width="13" customWidth="1"/>
    <col min="14598" max="14598" width="13.85546875" customWidth="1"/>
    <col min="14599" max="14599" width="11.5703125" customWidth="1"/>
    <col min="14849" max="14849" width="5.5703125" customWidth="1"/>
    <col min="14850" max="14850" width="8" customWidth="1"/>
    <col min="14852" max="14852" width="25.85546875" customWidth="1"/>
    <col min="14853" max="14853" width="13" customWidth="1"/>
    <col min="14854" max="14854" width="13.85546875" customWidth="1"/>
    <col min="14855" max="14855" width="11.5703125" customWidth="1"/>
    <col min="15105" max="15105" width="5.5703125" customWidth="1"/>
    <col min="15106" max="15106" width="8" customWidth="1"/>
    <col min="15108" max="15108" width="25.85546875" customWidth="1"/>
    <col min="15109" max="15109" width="13" customWidth="1"/>
    <col min="15110" max="15110" width="13.85546875" customWidth="1"/>
    <col min="15111" max="15111" width="11.5703125" customWidth="1"/>
    <col min="15361" max="15361" width="5.5703125" customWidth="1"/>
    <col min="15362" max="15362" width="8" customWidth="1"/>
    <col min="15364" max="15364" width="25.85546875" customWidth="1"/>
    <col min="15365" max="15365" width="13" customWidth="1"/>
    <col min="15366" max="15366" width="13.85546875" customWidth="1"/>
    <col min="15367" max="15367" width="11.5703125" customWidth="1"/>
    <col min="15617" max="15617" width="5.5703125" customWidth="1"/>
    <col min="15618" max="15618" width="8" customWidth="1"/>
    <col min="15620" max="15620" width="25.85546875" customWidth="1"/>
    <col min="15621" max="15621" width="13" customWidth="1"/>
    <col min="15622" max="15622" width="13.85546875" customWidth="1"/>
    <col min="15623" max="15623" width="11.5703125" customWidth="1"/>
    <col min="15873" max="15873" width="5.5703125" customWidth="1"/>
    <col min="15874" max="15874" width="8" customWidth="1"/>
    <col min="15876" max="15876" width="25.85546875" customWidth="1"/>
    <col min="15877" max="15877" width="13" customWidth="1"/>
    <col min="15878" max="15878" width="13.85546875" customWidth="1"/>
    <col min="15879" max="15879" width="11.5703125" customWidth="1"/>
    <col min="16129" max="16129" width="5.5703125" customWidth="1"/>
    <col min="16130" max="16130" width="8" customWidth="1"/>
    <col min="16132" max="16132" width="25.85546875" customWidth="1"/>
    <col min="16133" max="16133" width="13" customWidth="1"/>
    <col min="16134" max="16134" width="13.85546875" customWidth="1"/>
    <col min="16135" max="16135" width="11.5703125" customWidth="1"/>
  </cols>
  <sheetData>
    <row r="1" spans="1:7" x14ac:dyDescent="0.25">
      <c r="A1" s="273"/>
      <c r="B1" s="273"/>
      <c r="C1" s="273"/>
      <c r="D1" s="273"/>
      <c r="E1" s="273"/>
      <c r="F1" s="573" t="s">
        <v>252</v>
      </c>
      <c r="G1" s="573"/>
    </row>
    <row r="2" spans="1:7" x14ac:dyDescent="0.25">
      <c r="A2" s="273"/>
      <c r="B2" s="273"/>
      <c r="C2" s="273"/>
      <c r="D2" s="273"/>
      <c r="E2" s="273"/>
    </row>
    <row r="3" spans="1:7" x14ac:dyDescent="0.25">
      <c r="A3" s="273"/>
      <c r="B3" s="273"/>
      <c r="C3" s="273"/>
      <c r="D3" s="273"/>
      <c r="E3" s="273"/>
    </row>
    <row r="4" spans="1:7" ht="38.25" customHeight="1" x14ac:dyDescent="0.25">
      <c r="A4" s="574" t="s">
        <v>253</v>
      </c>
      <c r="B4" s="574"/>
      <c r="C4" s="574"/>
      <c r="D4" s="574"/>
      <c r="E4" s="574"/>
      <c r="F4" s="598"/>
      <c r="G4" s="598"/>
    </row>
    <row r="5" spans="1:7" ht="15.75" thickBot="1" x14ac:dyDescent="0.3">
      <c r="A5" s="273"/>
      <c r="B5" s="273"/>
      <c r="C5" s="273"/>
      <c r="D5" s="273"/>
      <c r="E5" s="359"/>
    </row>
    <row r="6" spans="1:7" ht="39" x14ac:dyDescent="0.25">
      <c r="A6" s="325" t="s">
        <v>0</v>
      </c>
      <c r="B6" s="326" t="s">
        <v>1</v>
      </c>
      <c r="C6" s="326" t="s">
        <v>144</v>
      </c>
      <c r="D6" s="326" t="s">
        <v>249</v>
      </c>
      <c r="E6" s="327" t="s">
        <v>146</v>
      </c>
      <c r="F6" s="360" t="s">
        <v>59</v>
      </c>
      <c r="G6" s="361" t="s">
        <v>60</v>
      </c>
    </row>
    <row r="7" spans="1:7" ht="23.25" customHeight="1" x14ac:dyDescent="0.25">
      <c r="A7" s="362">
        <v>1</v>
      </c>
      <c r="B7" s="363">
        <v>851</v>
      </c>
      <c r="C7" s="363"/>
      <c r="D7" s="363" t="s">
        <v>123</v>
      </c>
      <c r="E7" s="364">
        <v>8000</v>
      </c>
      <c r="F7" s="365">
        <v>3000</v>
      </c>
      <c r="G7" s="366">
        <f>F7/E7*100</f>
        <v>37.5</v>
      </c>
    </row>
    <row r="8" spans="1:7" ht="23.25" customHeight="1" thickBot="1" x14ac:dyDescent="0.3">
      <c r="A8" s="367"/>
      <c r="B8" s="368"/>
      <c r="C8" s="368">
        <v>85153</v>
      </c>
      <c r="D8" s="368" t="s">
        <v>187</v>
      </c>
      <c r="E8" s="369">
        <v>8000</v>
      </c>
      <c r="F8" s="299">
        <v>3000</v>
      </c>
      <c r="G8" s="300">
        <f>F8/E8*100</f>
        <v>37.5</v>
      </c>
    </row>
    <row r="10" spans="1:7" x14ac:dyDescent="0.25">
      <c r="A10" s="358"/>
      <c r="B10" s="273"/>
      <c r="C10" s="273"/>
      <c r="D10" s="273"/>
      <c r="E10" s="273"/>
    </row>
    <row r="11" spans="1:7" x14ac:dyDescent="0.25">
      <c r="A11" s="301"/>
      <c r="B11" s="273"/>
      <c r="C11" s="273"/>
      <c r="D11" s="273"/>
      <c r="E11" s="273"/>
    </row>
    <row r="13" spans="1:7" x14ac:dyDescent="0.25">
      <c r="A13" s="301"/>
      <c r="B13" s="273"/>
      <c r="C13" s="273"/>
      <c r="D13" s="273"/>
      <c r="E13" s="273"/>
    </row>
  </sheetData>
  <mergeCells count="2">
    <mergeCell ref="F1:G1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zal nr 1</vt:lpstr>
      <vt:lpstr>zal nr 2</vt:lpstr>
      <vt:lpstr>zal nr 3</vt:lpstr>
      <vt:lpstr>zal nr 4</vt:lpstr>
      <vt:lpstr>zal nr 5</vt:lpstr>
      <vt:lpstr>zal nr 6</vt:lpstr>
      <vt:lpstr>zal nr 7</vt:lpstr>
      <vt:lpstr>zal nr 8</vt:lpstr>
      <vt:lpstr>zal nr 9</vt:lpstr>
      <vt:lpstr>zal nr 10</vt:lpstr>
      <vt:lpstr>zal nr 11</vt:lpstr>
      <vt:lpstr>zal nr 12</vt:lpstr>
      <vt:lpstr>zal nr 13</vt:lpstr>
      <vt:lpstr>zal nr 14</vt:lpstr>
      <vt:lpstr>zal nr 15</vt:lpstr>
      <vt:lpstr>Arkusz1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Ciechańska-Gołyńska</dc:creator>
  <cp:lastModifiedBy>Aneta Ciechańska-Gołyńska</cp:lastModifiedBy>
  <cp:lastPrinted>2011-08-31T08:44:01Z</cp:lastPrinted>
  <dcterms:created xsi:type="dcterms:W3CDTF">2011-08-05T09:18:14Z</dcterms:created>
  <dcterms:modified xsi:type="dcterms:W3CDTF">2011-09-21T06:19:12Z</dcterms:modified>
</cp:coreProperties>
</file>