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3395" windowHeight="697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140" i="1" l="1"/>
  <c r="E139" i="1"/>
  <c r="E138" i="1"/>
  <c r="E137" i="1"/>
  <c r="E136" i="1"/>
  <c r="E135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09" i="1"/>
  <c r="E108" i="1"/>
  <c r="E107" i="1"/>
  <c r="E106" i="1"/>
  <c r="E104" i="1"/>
  <c r="E103" i="1"/>
  <c r="E102" i="1"/>
  <c r="E101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2" i="1"/>
  <c r="E61" i="1"/>
  <c r="E60" i="1"/>
  <c r="E59" i="1"/>
  <c r="E58" i="1"/>
  <c r="E56" i="1"/>
  <c r="E55" i="1"/>
  <c r="E54" i="1"/>
  <c r="E53" i="1"/>
  <c r="E52" i="1"/>
  <c r="E51" i="1"/>
  <c r="E50" i="1"/>
  <c r="E49" i="1"/>
  <c r="E48" i="1"/>
  <c r="E46" i="1"/>
  <c r="E45" i="1"/>
  <c r="E44" i="1"/>
  <c r="E43" i="1"/>
  <c r="E42" i="1"/>
  <c r="E41" i="1"/>
  <c r="E40" i="1"/>
  <c r="E39" i="1"/>
  <c r="E38" i="1"/>
  <c r="E37" i="1"/>
  <c r="E36" i="1"/>
  <c r="C140" i="1"/>
  <c r="D129" i="1"/>
  <c r="C129" i="1"/>
  <c r="D120" i="1"/>
  <c r="C120" i="1"/>
  <c r="D114" i="1"/>
  <c r="C114" i="1"/>
  <c r="D106" i="1"/>
  <c r="C106" i="1"/>
  <c r="D103" i="1"/>
  <c r="C103" i="1"/>
  <c r="D89" i="1"/>
  <c r="C89" i="1"/>
  <c r="D80" i="1"/>
  <c r="C80" i="1"/>
  <c r="C57" i="1"/>
  <c r="D57" i="1"/>
  <c r="E140" i="1" s="1"/>
  <c r="E57" i="1" l="1"/>
  <c r="E31" i="1"/>
  <c r="E29" i="1"/>
  <c r="E28" i="1"/>
  <c r="E26" i="1"/>
  <c r="E25" i="1"/>
  <c r="E24" i="1"/>
  <c r="E23" i="1"/>
  <c r="E21" i="1"/>
  <c r="E20" i="1"/>
  <c r="E18" i="1"/>
  <c r="E17" i="1"/>
  <c r="E14" i="1"/>
  <c r="D45" i="1"/>
  <c r="C45" i="1"/>
  <c r="D41" i="1"/>
  <c r="C41" i="1"/>
  <c r="D30" i="1"/>
  <c r="E30" i="1" s="1"/>
  <c r="C30" i="1"/>
  <c r="D27" i="1"/>
  <c r="E27" i="1" s="1"/>
  <c r="C27" i="1"/>
  <c r="D22" i="1"/>
  <c r="E22" i="1" s="1"/>
  <c r="C22" i="1"/>
  <c r="D19" i="1"/>
  <c r="E19" i="1" s="1"/>
  <c r="C19" i="1"/>
  <c r="D16" i="1"/>
  <c r="E16" i="1" s="1"/>
  <c r="C16" i="1"/>
  <c r="D11" i="1"/>
  <c r="E11" i="1" s="1"/>
  <c r="C11" i="1"/>
</calcChain>
</file>

<file path=xl/sharedStrings.xml><?xml version="1.0" encoding="utf-8"?>
<sst xmlns="http://schemas.openxmlformats.org/spreadsheetml/2006/main" count="132" uniqueCount="84">
  <si>
    <t>KWARTALNA INFORMACJA Z WYKONANIA BUDŻETU GMINY MSZCZONÓW</t>
  </si>
  <si>
    <t>DOCHODY</t>
  </si>
  <si>
    <t>Dział</t>
  </si>
  <si>
    <t>Źródło dochodów*</t>
  </si>
  <si>
    <t>Plan dochodów na 2011 rok</t>
  </si>
  <si>
    <t>Wykonanie w %</t>
  </si>
  <si>
    <t>010</t>
  </si>
  <si>
    <t>Rolnictwo i łowiectwo</t>
  </si>
  <si>
    <t>wpływy z różnych opłat</t>
  </si>
  <si>
    <t>pozostałe odsetki</t>
  </si>
  <si>
    <t>dotacje celowe otrzymane z budżetu państwa na realizację zadań bieżących z zakresu administracji rządowej oraz innych zadań zleconych gminie (związkom gmin) ustawami</t>
  </si>
  <si>
    <t>środki na dofinansowanie własnych inwestycji gmin (związków gmin), powiatów (związków powiatów), samorządów województw, pozyskane z innych źródeł</t>
  </si>
  <si>
    <t>150</t>
  </si>
  <si>
    <t>Przetwórstwo przemysłowe</t>
  </si>
  <si>
    <t>dotacje celowe w ramach programów finansowanych z udziałem środków europejskich oraz środków, o których mowa w art. 5 ust. 1 pkt 3 oraz ust. 3 pkt 5 i 6 ustawy, lub płatności w ramach budżetu środków europejskich (§ 200)</t>
  </si>
  <si>
    <t>dotacje celowe w ramach programów finansowanych z udziałem środków europejskich oraz środków, o których mowa w art.5 ust. 1 pkt 3 oraz ust. 3 pkt 5 i 6 ustawy, lub płatności w ramach budżetu środków europejskich (§ 620)</t>
  </si>
  <si>
    <t>500</t>
  </si>
  <si>
    <t>Handel</t>
  </si>
  <si>
    <t>wpływy z róznych dochodów</t>
  </si>
  <si>
    <t>600</t>
  </si>
  <si>
    <t>Transport i łączność</t>
  </si>
  <si>
    <t>wpływy z różnych dochodów</t>
  </si>
  <si>
    <t>dotacje celowe otrzymane z powiatu na zadania bieżące realizowane na podstawie porozumień między jednostkami samorządu terytorialnego</t>
  </si>
  <si>
    <t>630</t>
  </si>
  <si>
    <t>Turystyka</t>
  </si>
  <si>
    <r>
      <t>dotacje celowe w ramach programów finansowanych z udziałem środków europejskich oraz środków, o których mowa w art. 5 ust. 1 pkt 3 oraz ust. 3 pkt 5 i 6 ustawy, lub płatności w ramach budżetu środków europejskich (</t>
    </r>
    <r>
      <rPr>
        <sz val="10"/>
        <rFont val="Arial"/>
        <charset val="238"/>
      </rPr>
      <t>§</t>
    </r>
    <r>
      <rPr>
        <sz val="10"/>
        <rFont val="Arial"/>
        <family val="2"/>
        <charset val="238"/>
      </rPr>
      <t xml:space="preserve"> 200)</t>
    </r>
  </si>
  <si>
    <t>700</t>
  </si>
  <si>
    <t>Gospodarka mieszkaniowa</t>
  </si>
  <si>
    <t>wpływy z opłat za zarząd, użytkowanie i użytkowanie wieczyste nieruchomości</t>
  </si>
  <si>
    <t>1</t>
  </si>
  <si>
    <t>dochody z najmu i dzierżawy składników majątkowych Skarbu Państwa, jednostek samorządu terytorialnego lub innych jednostek zaliczanych do sektora finansów publicznych oraz innych umów o podobnym charakterze</t>
  </si>
  <si>
    <t>wpływy z tytułu przekształcenia prawa użytkowania wieczystego przysługującego osobowm fizycznym w prawo własności</t>
  </si>
  <si>
    <t>wpłaty z tytułu odpłatnego nabycia prawa własności oraz prawa użytkowania wieczystego nieruchomości</t>
  </si>
  <si>
    <t>Działalność usługowa</t>
  </si>
  <si>
    <t>otrzymane spadki, zapisy i darowizny w postaci pieniężnej</t>
  </si>
  <si>
    <t>dotacje celowe otryzmane z budżetu państwa na zadania bieżące realizowane przez gminę na podstawie porozumień z organanmi administracji rządowej</t>
  </si>
  <si>
    <t>Administracja publiczna</t>
  </si>
  <si>
    <t>dochody jednostek samorządu terytorialnego związane z realizacją zadań z zakresu administracji rządowej oraz innych zadań zleconych ustawami</t>
  </si>
  <si>
    <t>wpływy z róznych opłat</t>
  </si>
  <si>
    <t>dotacje otrzymane z funduszy celowych na realizację zadań bieżących jednostek sektora finansów publicznych</t>
  </si>
  <si>
    <t>środki na dofinansowanie własnych zadań bieżących gmin (związków gmin), powiatów (związków powiatów), samorzadów województw, pozyskane z innych źródeł</t>
  </si>
  <si>
    <t>Urzędy naczelnych organów władzy państwowej, kontroli i ochrony prawa oraz sądownictwa</t>
  </si>
  <si>
    <t>Bezpieczeństwo publiczne i ochrona przeciwpożarowa</t>
  </si>
  <si>
    <t>Dochody od osób prawnych, od osób fizycznych i od innych jednostek nieposiadających osobowości prawnej oraz wydatki związane z ich poborem</t>
  </si>
  <si>
    <t>podatek od działalności gospodarczej osób fizycznych, opłacany w formie karty podatkowej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</si>
  <si>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</si>
  <si>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</si>
  <si>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</si>
  <si>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</si>
  <si>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</si>
  <si>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</si>
  <si>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opłata od posiadania psów</t>
  </si>
  <si>
    <t>wpływy z opłaty targowej</t>
  </si>
  <si>
    <t>odsetki od nieterminowych wpłat podatków i opłat</t>
  </si>
  <si>
    <t>rekompensaty utraconych dochodów w podatkach i opłatach lokalnych</t>
  </si>
  <si>
    <t>wpływy z opłaty eksploatacyjnej</t>
  </si>
  <si>
    <t>wpływy z opłat za zezwolenia na sprzedaż napojów alkoholowych</t>
  </si>
  <si>
    <t>wpływy z innych lokalnych opłat pobieranych przez jednostki samorządu terytorialnego na podstawie odrębnych ustaw</t>
  </si>
  <si>
    <t>podatek dochodowy od osób fizycznych</t>
  </si>
  <si>
    <t>Różne rozliczenia</t>
  </si>
  <si>
    <t>subwencje ogólne  z budżetu państwa</t>
  </si>
  <si>
    <t>odsetki od pożyczek udzielonych przez jednostkę samorzadu terytorialnego</t>
  </si>
  <si>
    <t>Oświata i wychowanie</t>
  </si>
  <si>
    <t>wpływy z usług</t>
  </si>
  <si>
    <t>wpływy do budżetu pozostałości środków finansowych gromadzonych na wydzielonym rachunku jednostki budżetowej</t>
  </si>
  <si>
    <t>dotacje celowe otrzymane z budżetu państwa na realizację inwestycji i zakupów inwestycyjnych własnych gmin (związków gmin)</t>
  </si>
  <si>
    <t>Ochrona zdrowia</t>
  </si>
  <si>
    <t>Pomoc społeczna</t>
  </si>
  <si>
    <t>dotacje celowe otrzymane z budżetu państwa na realizację własnych zadań bieżących gmin (związków gmin)</t>
  </si>
  <si>
    <t>Pozostałe zadania w zakresie polityki społecznej</t>
  </si>
  <si>
    <t>Edukacyjna opieka wychowawcza</t>
  </si>
  <si>
    <t>Gospodarka komunalna i ochrona środowiska</t>
  </si>
  <si>
    <t>wpływy z opłaty produktowej</t>
  </si>
  <si>
    <t>Kultura fizyczna i sport</t>
  </si>
  <si>
    <t>Dochody ogółem</t>
  </si>
  <si>
    <t>* nazwa źródła dochodów wg nazw paragrafów</t>
  </si>
  <si>
    <t>ZA III KWARTAŁY 2011 ROKU</t>
  </si>
  <si>
    <t>Wykonanie za III kwartały 2011 roku</t>
  </si>
  <si>
    <t>dotacja celowa otrzymana z tytułu pomocy finansowej udzielanej między jednostkami samorządu terytorialnego na dofinansowanie własnych zadań inwestycyjnych i zakupów inwestycyjnych</t>
  </si>
  <si>
    <t>wpływy z opłaty skarbowej</t>
  </si>
  <si>
    <t>podatek dochodowy od osób prawnych</t>
  </si>
  <si>
    <t>wpłata środków finansowych z niewykorzystanych w terminie wydatków, które nie wygasają z upływem roku budżetowego (299)</t>
  </si>
  <si>
    <t>wpłata środków finansowych z niewykorzystanych w terminie wydatków, które nie wygasają z upływem roku budżetowego (668)</t>
  </si>
  <si>
    <t>środki otrzymane od pozostałych jednostek zaliczanych do sektora finansów publicznych na realizację zadań bieżących jednostek zaliczanych do sektora finansów publicznych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</si>
</sst>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 CE"/>
      <family val="2"/>
      <charset val="238"/>
    </font>
    <font>
      <b/>
      <sz val="12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8"/>
      <name val="Arial CE"/>
      <charset val="238"/>
    </font>
    <font>
      <sz val="8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0" fillId="0" borderId="0" xfId="0"/>
    <xf numFmtId="0" fontId="1" fillId="0" borderId="0" xfId="1"/>
    <xf numFmtId="0" fontId="1" fillId="0" borderId="0" xfId="1" applyFont="1"/>
    <xf numFmtId="0" fontId="2" fillId="0" borderId="0" xfId="1" applyFont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1" fillId="2" borderId="2" xfId="1" applyFont="1" applyFill="1" applyBorder="1"/>
    <xf numFmtId="0" fontId="1" fillId="2" borderId="4" xfId="1" applyFont="1" applyFill="1" applyBorder="1"/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49" fontId="5" fillId="3" borderId="9" xfId="1" applyNumberFormat="1" applyFont="1" applyFill="1" applyBorder="1"/>
    <xf numFmtId="0" fontId="5" fillId="3" borderId="10" xfId="1" applyFont="1" applyFill="1" applyBorder="1" applyAlignment="1">
      <alignment vertical="center"/>
    </xf>
    <xf numFmtId="4" fontId="5" fillId="0" borderId="10" xfId="1" applyNumberFormat="1" applyFont="1" applyBorder="1"/>
    <xf numFmtId="4" fontId="5" fillId="0" borderId="2" xfId="1" applyNumberFormat="1" applyFont="1" applyBorder="1"/>
    <xf numFmtId="4" fontId="5" fillId="0" borderId="4" xfId="1" applyNumberFormat="1" applyFont="1" applyBorder="1"/>
    <xf numFmtId="4" fontId="1" fillId="0" borderId="0" xfId="1" applyNumberFormat="1"/>
    <xf numFmtId="0" fontId="8" fillId="3" borderId="10" xfId="1" applyFont="1" applyFill="1" applyBorder="1" applyAlignment="1">
      <alignment vertical="center"/>
    </xf>
    <xf numFmtId="4" fontId="8" fillId="0" borderId="10" xfId="1" applyNumberFormat="1" applyFont="1" applyBorder="1"/>
    <xf numFmtId="4" fontId="8" fillId="0" borderId="6" xfId="1" applyNumberFormat="1" applyFont="1" applyBorder="1"/>
    <xf numFmtId="4" fontId="8" fillId="0" borderId="8" xfId="1" applyNumberFormat="1" applyFont="1" applyBorder="1"/>
    <xf numFmtId="49" fontId="1" fillId="0" borderId="5" xfId="1" applyNumberFormat="1" applyFont="1" applyBorder="1"/>
    <xf numFmtId="0" fontId="1" fillId="0" borderId="6" xfId="1" applyFont="1" applyBorder="1" applyAlignment="1">
      <alignment vertical="center" wrapText="1"/>
    </xf>
    <xf numFmtId="4" fontId="1" fillId="0" borderId="6" xfId="1" applyNumberFormat="1" applyFont="1" applyBorder="1"/>
    <xf numFmtId="4" fontId="1" fillId="0" borderId="8" xfId="1" applyNumberFormat="1" applyFont="1" applyBorder="1"/>
    <xf numFmtId="49" fontId="5" fillId="3" borderId="5" xfId="1" applyNumberFormat="1" applyFont="1" applyFill="1" applyBorder="1"/>
    <xf numFmtId="0" fontId="5" fillId="3" borderId="6" xfId="1" applyFont="1" applyFill="1" applyBorder="1" applyAlignment="1">
      <alignment vertical="center"/>
    </xf>
    <xf numFmtId="4" fontId="5" fillId="0" borderId="6" xfId="1" applyNumberFormat="1" applyFont="1" applyBorder="1"/>
    <xf numFmtId="4" fontId="5" fillId="0" borderId="8" xfId="1" applyNumberFormat="1" applyFont="1" applyBorder="1"/>
    <xf numFmtId="0" fontId="1" fillId="0" borderId="6" xfId="1" applyFont="1" applyBorder="1" applyAlignment="1">
      <alignment vertical="center"/>
    </xf>
    <xf numFmtId="0" fontId="8" fillId="3" borderId="6" xfId="1" applyFont="1" applyFill="1" applyBorder="1" applyAlignment="1">
      <alignment vertical="center"/>
    </xf>
    <xf numFmtId="0" fontId="8" fillId="3" borderId="6" xfId="1" applyFont="1" applyFill="1" applyBorder="1" applyAlignment="1">
      <alignment vertical="center" wrapText="1"/>
    </xf>
    <xf numFmtId="4" fontId="8" fillId="0" borderId="6" xfId="1" applyNumberFormat="1" applyFont="1" applyBorder="1" applyAlignment="1">
      <alignment wrapText="1"/>
    </xf>
    <xf numFmtId="4" fontId="8" fillId="0" borderId="8" xfId="1" applyNumberFormat="1" applyFont="1" applyBorder="1" applyAlignment="1">
      <alignment wrapText="1"/>
    </xf>
    <xf numFmtId="4" fontId="8" fillId="0" borderId="0" xfId="1" applyNumberFormat="1" applyFont="1" applyAlignment="1">
      <alignment wrapText="1"/>
    </xf>
    <xf numFmtId="0" fontId="8" fillId="0" borderId="0" xfId="1" applyFont="1" applyAlignment="1">
      <alignment wrapText="1"/>
    </xf>
    <xf numFmtId="0" fontId="1" fillId="0" borderId="5" xfId="1" applyFont="1" applyBorder="1"/>
    <xf numFmtId="0" fontId="5" fillId="3" borderId="5" xfId="1" applyFont="1" applyFill="1" applyBorder="1"/>
    <xf numFmtId="0" fontId="1" fillId="0" borderId="11" xfId="1" applyFont="1" applyBorder="1"/>
    <xf numFmtId="0" fontId="1" fillId="0" borderId="12" xfId="1" applyFont="1" applyBorder="1" applyAlignment="1">
      <alignment vertical="center" wrapText="1"/>
    </xf>
    <xf numFmtId="4" fontId="1" fillId="0" borderId="12" xfId="1" applyNumberFormat="1" applyFont="1" applyBorder="1"/>
    <xf numFmtId="4" fontId="1" fillId="0" borderId="13" xfId="1" applyNumberFormat="1" applyFont="1" applyBorder="1"/>
    <xf numFmtId="0" fontId="1" fillId="0" borderId="14" xfId="1" applyFont="1" applyBorder="1"/>
    <xf numFmtId="0" fontId="1" fillId="0" borderId="14" xfId="1" applyFont="1" applyBorder="1" applyAlignment="1">
      <alignment vertical="center" wrapText="1"/>
    </xf>
    <xf numFmtId="4" fontId="1" fillId="0" borderId="14" xfId="1" applyNumberFormat="1" applyFont="1" applyBorder="1"/>
    <xf numFmtId="0" fontId="1" fillId="0" borderId="15" xfId="1" applyFont="1" applyBorder="1"/>
    <xf numFmtId="0" fontId="1" fillId="0" borderId="15" xfId="1" applyFont="1" applyBorder="1" applyAlignment="1">
      <alignment vertical="center" wrapText="1"/>
    </xf>
    <xf numFmtId="4" fontId="1" fillId="0" borderId="15" xfId="1" applyNumberFormat="1" applyFont="1" applyBorder="1"/>
    <xf numFmtId="0" fontId="5" fillId="0" borderId="5" xfId="1" applyFont="1" applyBorder="1"/>
    <xf numFmtId="0" fontId="5" fillId="0" borderId="6" xfId="1" applyFont="1" applyBorder="1" applyAlignment="1">
      <alignment vertical="center"/>
    </xf>
    <xf numFmtId="0" fontId="1" fillId="0" borderId="9" xfId="1" applyFont="1" applyBorder="1"/>
    <xf numFmtId="0" fontId="1" fillId="0" borderId="10" xfId="1" applyFont="1" applyBorder="1" applyAlignment="1">
      <alignment vertical="center" wrapText="1"/>
    </xf>
    <xf numFmtId="4" fontId="1" fillId="0" borderId="10" xfId="1" applyNumberFormat="1" applyFont="1" applyBorder="1"/>
    <xf numFmtId="4" fontId="1" fillId="0" borderId="19" xfId="1" applyNumberFormat="1" applyFont="1" applyBorder="1"/>
    <xf numFmtId="0" fontId="5" fillId="0" borderId="6" xfId="1" applyFont="1" applyBorder="1" applyAlignment="1">
      <alignment vertical="center" wrapText="1"/>
    </xf>
    <xf numFmtId="0" fontId="8" fillId="0" borderId="6" xfId="1" applyFont="1" applyBorder="1" applyAlignment="1">
      <alignment vertical="center"/>
    </xf>
    <xf numFmtId="0" fontId="1" fillId="0" borderId="5" xfId="1" applyFont="1" applyFill="1" applyBorder="1"/>
    <xf numFmtId="0" fontId="1" fillId="0" borderId="6" xfId="1" applyFont="1" applyFill="1" applyBorder="1" applyAlignment="1">
      <alignment vertical="center"/>
    </xf>
    <xf numFmtId="4" fontId="1" fillId="0" borderId="6" xfId="1" applyNumberFormat="1" applyFont="1" applyFill="1" applyBorder="1"/>
    <xf numFmtId="4" fontId="1" fillId="0" borderId="8" xfId="1" applyNumberFormat="1" applyFont="1" applyFill="1" applyBorder="1"/>
    <xf numFmtId="4" fontId="1" fillId="0" borderId="0" xfId="1" applyNumberFormat="1" applyFill="1"/>
    <xf numFmtId="0" fontId="1" fillId="0" borderId="0" xfId="1" applyFill="1"/>
    <xf numFmtId="0" fontId="1" fillId="0" borderId="20" xfId="1" applyFont="1" applyBorder="1"/>
    <xf numFmtId="0" fontId="5" fillId="0" borderId="20" xfId="1" applyFont="1" applyBorder="1"/>
    <xf numFmtId="0" fontId="1" fillId="0" borderId="21" xfId="1" applyFont="1" applyBorder="1"/>
    <xf numFmtId="0" fontId="1" fillId="0" borderId="12" xfId="1" applyFont="1" applyBorder="1" applyAlignment="1">
      <alignment vertical="center"/>
    </xf>
    <xf numFmtId="0" fontId="1" fillId="0" borderId="14" xfId="1" applyFont="1" applyBorder="1" applyAlignment="1">
      <alignment vertical="center"/>
    </xf>
    <xf numFmtId="0" fontId="1" fillId="0" borderId="15" xfId="1" applyFont="1" applyBorder="1" applyAlignment="1">
      <alignment vertical="center"/>
    </xf>
    <xf numFmtId="0" fontId="1" fillId="0" borderId="23" xfId="1" applyFont="1" applyBorder="1"/>
    <xf numFmtId="0" fontId="1" fillId="0" borderId="10" xfId="1" applyFont="1" applyBorder="1" applyAlignment="1">
      <alignment vertical="center"/>
    </xf>
    <xf numFmtId="1" fontId="9" fillId="0" borderId="17" xfId="1" applyNumberFormat="1" applyFont="1" applyBorder="1" applyAlignment="1">
      <alignment horizontal="center"/>
    </xf>
    <xf numFmtId="1" fontId="9" fillId="0" borderId="18" xfId="1" applyNumberFormat="1" applyFont="1" applyBorder="1" applyAlignment="1">
      <alignment horizontal="center"/>
    </xf>
    <xf numFmtId="0" fontId="8" fillId="0" borderId="6" xfId="1" applyFont="1" applyBorder="1" applyAlignment="1">
      <alignment vertical="center" wrapText="1"/>
    </xf>
    <xf numFmtId="4" fontId="5" fillId="0" borderId="24" xfId="1" applyNumberFormat="1" applyFont="1" applyBorder="1"/>
    <xf numFmtId="4" fontId="5" fillId="0" borderId="25" xfId="1" applyNumberFormat="1" applyFont="1" applyBorder="1"/>
    <xf numFmtId="0" fontId="1" fillId="0" borderId="0" xfId="1" applyAlignment="1">
      <alignment vertical="center"/>
    </xf>
    <xf numFmtId="0" fontId="10" fillId="0" borderId="0" xfId="1" applyFont="1" applyAlignment="1">
      <alignment vertical="center"/>
    </xf>
    <xf numFmtId="0" fontId="5" fillId="0" borderId="23" xfId="1" applyFont="1" applyBorder="1"/>
    <xf numFmtId="0" fontId="8" fillId="0" borderId="10" xfId="1" applyFont="1" applyBorder="1" applyAlignment="1">
      <alignment vertical="center"/>
    </xf>
    <xf numFmtId="1" fontId="9" fillId="0" borderId="17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8" fillId="3" borderId="10" xfId="1" applyFont="1" applyFill="1" applyBorder="1" applyAlignment="1">
      <alignment vertical="center" wrapText="1"/>
    </xf>
    <xf numFmtId="49" fontId="5" fillId="0" borderId="5" xfId="1" applyNumberFormat="1" applyFont="1" applyBorder="1"/>
    <xf numFmtId="0" fontId="8" fillId="0" borderId="10" xfId="1" applyFont="1" applyBorder="1" applyAlignment="1">
      <alignment vertical="center" wrapText="1"/>
    </xf>
    <xf numFmtId="49" fontId="1" fillId="0" borderId="11" xfId="1" applyNumberFormat="1" applyFont="1" applyBorder="1"/>
    <xf numFmtId="49" fontId="1" fillId="0" borderId="14" xfId="1" applyNumberFormat="1" applyFont="1" applyBorder="1"/>
    <xf numFmtId="49" fontId="1" fillId="0" borderId="15" xfId="1" applyNumberFormat="1" applyFont="1" applyBorder="1"/>
    <xf numFmtId="1" fontId="9" fillId="0" borderId="16" xfId="1" applyNumberFormat="1" applyFont="1" applyBorder="1" applyAlignment="1">
      <alignment horizontal="center"/>
    </xf>
    <xf numFmtId="1" fontId="9" fillId="0" borderId="17" xfId="1" applyNumberFormat="1" applyFont="1" applyBorder="1" applyAlignment="1">
      <alignment horizontal="center" vertical="center"/>
    </xf>
    <xf numFmtId="0" fontId="1" fillId="0" borderId="0" xfId="1" applyFont="1" applyBorder="1"/>
    <xf numFmtId="0" fontId="1" fillId="0" borderId="0" xfId="1" applyFont="1" applyBorder="1" applyAlignment="1">
      <alignment vertical="center" wrapText="1"/>
    </xf>
    <xf numFmtId="4" fontId="1" fillId="0" borderId="0" xfId="1" applyNumberFormat="1" applyFont="1" applyBorder="1"/>
    <xf numFmtId="1" fontId="9" fillId="0" borderId="22" xfId="1" applyNumberFormat="1" applyFont="1" applyBorder="1" applyAlignment="1">
      <alignment horizontal="center"/>
    </xf>
    <xf numFmtId="4" fontId="1" fillId="0" borderId="6" xfId="1" applyNumberFormat="1" applyFont="1" applyBorder="1" applyAlignment="1">
      <alignment wrapText="1"/>
    </xf>
    <xf numFmtId="4" fontId="1" fillId="0" borderId="8" xfId="1" applyNumberFormat="1" applyFont="1" applyBorder="1" applyAlignment="1">
      <alignment wrapText="1"/>
    </xf>
    <xf numFmtId="4" fontId="1" fillId="0" borderId="0" xfId="1" applyNumberFormat="1" applyAlignment="1">
      <alignment wrapText="1"/>
    </xf>
    <xf numFmtId="1" fontId="9" fillId="0" borderId="32" xfId="1" applyNumberFormat="1" applyFont="1" applyBorder="1" applyAlignment="1">
      <alignment horizontal="center"/>
    </xf>
    <xf numFmtId="1" fontId="8" fillId="0" borderId="3" xfId="1" applyNumberFormat="1" applyFont="1" applyBorder="1" applyAlignment="1">
      <alignment horizontal="left" vertical="center" wrapText="1"/>
    </xf>
    <xf numFmtId="4" fontId="8" fillId="0" borderId="33" xfId="1" applyNumberFormat="1" applyFont="1" applyBorder="1" applyAlignment="1">
      <alignment horizontal="center"/>
    </xf>
    <xf numFmtId="4" fontId="8" fillId="0" borderId="3" xfId="1" applyNumberFormat="1" applyFont="1" applyBorder="1" applyAlignment="1">
      <alignment horizontal="right"/>
    </xf>
    <xf numFmtId="0" fontId="3" fillId="0" borderId="0" xfId="1" applyFont="1" applyAlignment="1">
      <alignment horizontal="center"/>
    </xf>
    <xf numFmtId="0" fontId="4" fillId="0" borderId="26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5" fillId="2" borderId="28" xfId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center" vertical="top" wrapText="1"/>
    </xf>
    <xf numFmtId="0" fontId="5" fillId="2" borderId="3" xfId="1" applyFont="1" applyFill="1" applyBorder="1" applyAlignment="1">
      <alignment horizontal="center" vertical="top" wrapText="1"/>
    </xf>
    <xf numFmtId="0" fontId="5" fillId="2" borderId="29" xfId="1" applyFont="1" applyFill="1" applyBorder="1" applyAlignment="1">
      <alignment horizontal="center" vertical="top" wrapText="1"/>
    </xf>
    <xf numFmtId="0" fontId="5" fillId="2" borderId="30" xfId="1" applyFont="1" applyFill="1" applyBorder="1" applyAlignment="1">
      <alignment horizontal="center" vertical="top" wrapText="1"/>
    </xf>
    <xf numFmtId="0" fontId="4" fillId="2" borderId="3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8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4" fontId="1" fillId="0" borderId="3" xfId="1" applyNumberFormat="1" applyFont="1" applyBorder="1"/>
    <xf numFmtId="4" fontId="1" fillId="0" borderId="33" xfId="1" applyNumberFormat="1" applyFont="1" applyBorder="1"/>
    <xf numFmtId="0" fontId="1" fillId="0" borderId="32" xfId="1" applyFont="1" applyBorder="1"/>
    <xf numFmtId="0" fontId="1" fillId="0" borderId="3" xfId="1" applyFont="1" applyBorder="1" applyAlignment="1">
      <alignment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2"/>
  <sheetViews>
    <sheetView tabSelected="1" topLeftCell="A116" zoomScaleNormal="100" workbookViewId="0">
      <selection activeCell="D141" sqref="D141"/>
    </sheetView>
  </sheetViews>
  <sheetFormatPr defaultRowHeight="15" x14ac:dyDescent="0.25"/>
  <cols>
    <col min="1" max="1" width="5.42578125" customWidth="1"/>
    <col min="2" max="2" width="51.42578125" customWidth="1"/>
    <col min="3" max="3" width="12.5703125" customWidth="1"/>
    <col min="4" max="4" width="13.7109375" customWidth="1"/>
    <col min="5" max="5" width="11.42578125" customWidth="1"/>
  </cols>
  <sheetData>
    <row r="1" spans="1:7" x14ac:dyDescent="0.25">
      <c r="A1" s="3"/>
      <c r="B1" s="4"/>
      <c r="C1" s="3"/>
      <c r="D1" s="3"/>
      <c r="E1" s="3"/>
      <c r="F1" s="2"/>
      <c r="G1" s="2"/>
    </row>
    <row r="2" spans="1:7" ht="15.75" x14ac:dyDescent="0.25">
      <c r="A2" s="104" t="s">
        <v>0</v>
      </c>
      <c r="B2" s="104"/>
      <c r="C2" s="104"/>
      <c r="D2" s="104"/>
      <c r="E2" s="104"/>
      <c r="F2" s="2"/>
      <c r="G2" s="2"/>
    </row>
    <row r="3" spans="1:7" ht="15.75" x14ac:dyDescent="0.25">
      <c r="A3" s="104" t="s">
        <v>76</v>
      </c>
      <c r="B3" s="104"/>
      <c r="C3" s="104"/>
      <c r="D3" s="104"/>
      <c r="E3" s="104"/>
      <c r="F3" s="2"/>
      <c r="G3" s="2"/>
    </row>
    <row r="4" spans="1:7" ht="9.75" customHeight="1" x14ac:dyDescent="0.25">
      <c r="A4" s="3"/>
      <c r="B4" s="4"/>
      <c r="C4" s="3"/>
      <c r="D4" s="3"/>
      <c r="E4" s="3"/>
      <c r="F4" s="2"/>
      <c r="G4" s="2"/>
    </row>
    <row r="5" spans="1:7" ht="16.5" thickBot="1" x14ac:dyDescent="0.3">
      <c r="A5" s="3"/>
      <c r="B5" s="84" t="s">
        <v>1</v>
      </c>
      <c r="C5" s="3"/>
      <c r="D5" s="3"/>
      <c r="E5" s="3"/>
      <c r="F5" s="2"/>
      <c r="G5" s="2"/>
    </row>
    <row r="6" spans="1:7" x14ac:dyDescent="0.25">
      <c r="A6" s="112" t="s">
        <v>2</v>
      </c>
      <c r="B6" s="114" t="s">
        <v>3</v>
      </c>
      <c r="C6" s="107" t="s">
        <v>4</v>
      </c>
      <c r="D6" s="107" t="s">
        <v>77</v>
      </c>
      <c r="E6" s="110" t="s">
        <v>5</v>
      </c>
      <c r="F6" s="2"/>
      <c r="G6" s="2"/>
    </row>
    <row r="7" spans="1:7" x14ac:dyDescent="0.25">
      <c r="A7" s="113"/>
      <c r="B7" s="115"/>
      <c r="C7" s="108"/>
      <c r="D7" s="108"/>
      <c r="E7" s="111"/>
      <c r="F7" s="2"/>
      <c r="G7" s="2"/>
    </row>
    <row r="8" spans="1:7" ht="12.75" customHeight="1" x14ac:dyDescent="0.25">
      <c r="A8" s="5"/>
      <c r="B8" s="6"/>
      <c r="C8" s="108"/>
      <c r="D8" s="108"/>
      <c r="E8" s="111"/>
      <c r="F8" s="2"/>
      <c r="G8" s="2"/>
    </row>
    <row r="9" spans="1:7" hidden="1" x14ac:dyDescent="0.25">
      <c r="A9" s="5"/>
      <c r="B9" s="7"/>
      <c r="C9" s="109"/>
      <c r="D9" s="8"/>
      <c r="E9" s="9"/>
      <c r="F9" s="2"/>
      <c r="G9" s="2"/>
    </row>
    <row r="10" spans="1:7" x14ac:dyDescent="0.25">
      <c r="A10" s="10">
        <v>1</v>
      </c>
      <c r="B10" s="11">
        <v>2</v>
      </c>
      <c r="C10" s="12">
        <v>3</v>
      </c>
      <c r="D10" s="13">
        <v>4</v>
      </c>
      <c r="E10" s="14">
        <v>5</v>
      </c>
      <c r="F10" s="2"/>
      <c r="G10" s="2"/>
    </row>
    <row r="11" spans="1:7" x14ac:dyDescent="0.25">
      <c r="A11" s="15" t="s">
        <v>6</v>
      </c>
      <c r="B11" s="16" t="s">
        <v>7</v>
      </c>
      <c r="C11" s="17">
        <f>C12+C13+C14+C15</f>
        <v>67571.179999999993</v>
      </c>
      <c r="D11" s="18">
        <f>D12+D13+D14+D15</f>
        <v>69780.409999999989</v>
      </c>
      <c r="E11" s="19">
        <f>D11/C11*100</f>
        <v>103.26948560022187</v>
      </c>
      <c r="F11" s="20"/>
      <c r="G11" s="20"/>
    </row>
    <row r="12" spans="1:7" x14ac:dyDescent="0.25">
      <c r="A12" s="15"/>
      <c r="B12" s="21" t="s">
        <v>8</v>
      </c>
      <c r="C12" s="22">
        <v>0</v>
      </c>
      <c r="D12" s="23">
        <v>670.63</v>
      </c>
      <c r="E12" s="24"/>
      <c r="F12" s="20"/>
      <c r="G12" s="20"/>
    </row>
    <row r="13" spans="1:7" x14ac:dyDescent="0.25">
      <c r="A13" s="15"/>
      <c r="B13" s="21" t="s">
        <v>9</v>
      </c>
      <c r="C13" s="22">
        <v>0</v>
      </c>
      <c r="D13" s="23">
        <v>558.6</v>
      </c>
      <c r="E13" s="24"/>
      <c r="F13" s="20"/>
      <c r="G13" s="2"/>
    </row>
    <row r="14" spans="1:7" ht="38.25" x14ac:dyDescent="0.25">
      <c r="A14" s="15"/>
      <c r="B14" s="85" t="s">
        <v>10</v>
      </c>
      <c r="C14" s="22">
        <v>67571.179999999993</v>
      </c>
      <c r="D14" s="23">
        <v>67571.179999999993</v>
      </c>
      <c r="E14" s="24">
        <f>D14/C14*100</f>
        <v>100</v>
      </c>
      <c r="F14" s="20"/>
      <c r="G14" s="2"/>
    </row>
    <row r="15" spans="1:7" ht="38.25" x14ac:dyDescent="0.25">
      <c r="A15" s="25"/>
      <c r="B15" s="26" t="s">
        <v>11</v>
      </c>
      <c r="C15" s="27">
        <v>0</v>
      </c>
      <c r="D15" s="27">
        <v>980</v>
      </c>
      <c r="E15" s="28"/>
      <c r="F15" s="20"/>
      <c r="G15" s="2"/>
    </row>
    <row r="16" spans="1:7" x14ac:dyDescent="0.25">
      <c r="A16" s="86" t="s">
        <v>12</v>
      </c>
      <c r="B16" s="58" t="s">
        <v>13</v>
      </c>
      <c r="C16" s="31">
        <f>C17+C18</f>
        <v>384716</v>
      </c>
      <c r="D16" s="31">
        <f>D17+D18</f>
        <v>384716.72000000003</v>
      </c>
      <c r="E16" s="32">
        <f t="shared" ref="E16:E31" si="0">D16/C16*100</f>
        <v>100.00018715104129</v>
      </c>
      <c r="F16" s="20"/>
      <c r="G16" s="2"/>
    </row>
    <row r="17" spans="1:12" ht="51" x14ac:dyDescent="0.25">
      <c r="A17" s="25"/>
      <c r="B17" s="26" t="s">
        <v>14</v>
      </c>
      <c r="C17" s="27">
        <v>327009</v>
      </c>
      <c r="D17" s="27">
        <v>327009.21000000002</v>
      </c>
      <c r="E17" s="28">
        <f t="shared" si="0"/>
        <v>100.00006421841601</v>
      </c>
      <c r="F17" s="20"/>
      <c r="G17" s="2"/>
      <c r="H17" s="1"/>
      <c r="I17" s="1"/>
      <c r="J17" s="1"/>
      <c r="K17" s="1"/>
      <c r="L17" s="1"/>
    </row>
    <row r="18" spans="1:12" ht="51" x14ac:dyDescent="0.25">
      <c r="A18" s="25"/>
      <c r="B18" s="26" t="s">
        <v>15</v>
      </c>
      <c r="C18" s="27">
        <v>57707</v>
      </c>
      <c r="D18" s="27">
        <v>57707.51</v>
      </c>
      <c r="E18" s="28">
        <f t="shared" si="0"/>
        <v>100.00088377493199</v>
      </c>
      <c r="F18" s="20"/>
      <c r="G18" s="2"/>
      <c r="H18" s="1"/>
      <c r="I18" s="1"/>
      <c r="J18" s="1"/>
      <c r="K18" s="1"/>
      <c r="L18" s="1"/>
    </row>
    <row r="19" spans="1:12" x14ac:dyDescent="0.25">
      <c r="A19" s="29" t="s">
        <v>16</v>
      </c>
      <c r="B19" s="30" t="s">
        <v>17</v>
      </c>
      <c r="C19" s="31">
        <f>C20+C21</f>
        <v>137280</v>
      </c>
      <c r="D19" s="31">
        <f>D20+D21</f>
        <v>114241.32</v>
      </c>
      <c r="E19" s="32">
        <f t="shared" si="0"/>
        <v>83.217744755244766</v>
      </c>
      <c r="F19" s="20"/>
      <c r="G19" s="2"/>
      <c r="H19" s="1"/>
      <c r="I19" s="1"/>
      <c r="J19" s="1"/>
      <c r="K19" s="1"/>
      <c r="L19" s="1"/>
    </row>
    <row r="20" spans="1:12" x14ac:dyDescent="0.25">
      <c r="A20" s="25"/>
      <c r="B20" s="33" t="s">
        <v>8</v>
      </c>
      <c r="C20" s="27">
        <v>100000</v>
      </c>
      <c r="D20" s="27">
        <v>76964</v>
      </c>
      <c r="E20" s="28">
        <f t="shared" si="0"/>
        <v>76.963999999999999</v>
      </c>
      <c r="F20" s="20"/>
      <c r="G20" s="2"/>
      <c r="H20" s="1"/>
      <c r="I20" s="1"/>
      <c r="J20" s="1"/>
      <c r="K20" s="1"/>
      <c r="L20" s="1"/>
    </row>
    <row r="21" spans="1:12" x14ac:dyDescent="0.25">
      <c r="A21" s="25"/>
      <c r="B21" s="59" t="s">
        <v>18</v>
      </c>
      <c r="C21" s="27">
        <v>37280</v>
      </c>
      <c r="D21" s="27">
        <v>37277.32</v>
      </c>
      <c r="E21" s="28">
        <f t="shared" si="0"/>
        <v>99.992811158798276</v>
      </c>
      <c r="F21" s="20"/>
      <c r="G21" s="2"/>
      <c r="H21" s="1"/>
      <c r="I21" s="1"/>
      <c r="J21" s="1"/>
      <c r="K21" s="1"/>
      <c r="L21" s="1"/>
    </row>
    <row r="22" spans="1:12" x14ac:dyDescent="0.25">
      <c r="A22" s="29" t="s">
        <v>19</v>
      </c>
      <c r="B22" s="30" t="s">
        <v>20</v>
      </c>
      <c r="C22" s="31">
        <f>C23+C24+C25+C26</f>
        <v>1221786</v>
      </c>
      <c r="D22" s="31">
        <f>D23+D24+D25+D26</f>
        <v>410259.1</v>
      </c>
      <c r="E22" s="32">
        <f t="shared" si="0"/>
        <v>33.578638157582425</v>
      </c>
      <c r="F22" s="20"/>
      <c r="G22" s="20"/>
      <c r="H22" s="2"/>
      <c r="I22" s="2"/>
      <c r="J22" s="2"/>
      <c r="K22" s="2"/>
      <c r="L22" s="2"/>
    </row>
    <row r="23" spans="1:12" x14ac:dyDescent="0.25">
      <c r="A23" s="29"/>
      <c r="B23" s="34" t="s">
        <v>21</v>
      </c>
      <c r="C23" s="23">
        <v>31246</v>
      </c>
      <c r="D23" s="23">
        <v>33931</v>
      </c>
      <c r="E23" s="24">
        <f t="shared" si="0"/>
        <v>108.59309991678936</v>
      </c>
      <c r="F23" s="20"/>
      <c r="G23" s="2"/>
      <c r="H23" s="2"/>
      <c r="I23" s="2"/>
      <c r="J23" s="2"/>
      <c r="K23" s="2"/>
      <c r="L23" s="2"/>
    </row>
    <row r="24" spans="1:12" ht="38.25" x14ac:dyDescent="0.25">
      <c r="A24" s="29"/>
      <c r="B24" s="35" t="s">
        <v>22</v>
      </c>
      <c r="C24" s="23">
        <v>100000</v>
      </c>
      <c r="D24" s="23">
        <v>75032</v>
      </c>
      <c r="E24" s="24">
        <f t="shared" si="0"/>
        <v>75.031999999999996</v>
      </c>
      <c r="F24" s="20"/>
      <c r="G24" s="2"/>
      <c r="H24" s="2"/>
      <c r="I24" s="2"/>
      <c r="J24" s="2"/>
      <c r="K24" s="2"/>
      <c r="L24" s="2"/>
    </row>
    <row r="25" spans="1:12" ht="49.5" customHeight="1" x14ac:dyDescent="0.25">
      <c r="A25" s="29"/>
      <c r="B25" s="35" t="s">
        <v>15</v>
      </c>
      <c r="C25" s="23">
        <v>1032540</v>
      </c>
      <c r="D25" s="23">
        <v>301296.09999999998</v>
      </c>
      <c r="E25" s="24">
        <f t="shared" si="0"/>
        <v>29.180089875452765</v>
      </c>
      <c r="F25" s="20"/>
      <c r="G25" s="2"/>
      <c r="H25" s="2"/>
      <c r="I25" s="2"/>
      <c r="J25" s="2"/>
      <c r="K25" s="2"/>
      <c r="L25" s="2"/>
    </row>
    <row r="26" spans="1:12" ht="51" x14ac:dyDescent="0.25">
      <c r="A26" s="25"/>
      <c r="B26" s="26" t="s">
        <v>78</v>
      </c>
      <c r="C26" s="27">
        <v>58000</v>
      </c>
      <c r="D26" s="27">
        <v>0</v>
      </c>
      <c r="E26" s="28">
        <f t="shared" si="0"/>
        <v>0</v>
      </c>
      <c r="F26" s="20"/>
      <c r="G26" s="2"/>
      <c r="H26" s="2"/>
      <c r="I26" s="2"/>
      <c r="J26" s="2"/>
      <c r="K26" s="2"/>
      <c r="L26" s="2"/>
    </row>
    <row r="27" spans="1:12" x14ac:dyDescent="0.25">
      <c r="A27" s="29" t="s">
        <v>23</v>
      </c>
      <c r="B27" s="30" t="s">
        <v>24</v>
      </c>
      <c r="C27" s="31">
        <f>C28+C29</f>
        <v>443817</v>
      </c>
      <c r="D27" s="31">
        <f>D28+D29</f>
        <v>340236.42000000004</v>
      </c>
      <c r="E27" s="32">
        <f t="shared" si="0"/>
        <v>76.661421261465875</v>
      </c>
      <c r="F27" s="20"/>
      <c r="G27" s="2"/>
      <c r="H27" s="2"/>
      <c r="I27" s="2"/>
      <c r="J27" s="2"/>
      <c r="K27" s="2"/>
      <c r="L27" s="2"/>
    </row>
    <row r="28" spans="1:12" ht="51" x14ac:dyDescent="0.25">
      <c r="A28" s="29"/>
      <c r="B28" s="35" t="s">
        <v>25</v>
      </c>
      <c r="C28" s="36">
        <v>303822</v>
      </c>
      <c r="D28" s="36">
        <v>191442.53</v>
      </c>
      <c r="E28" s="37">
        <f t="shared" si="0"/>
        <v>63.011411286871919</v>
      </c>
      <c r="F28" s="38"/>
      <c r="G28" s="39"/>
      <c r="H28" s="39"/>
      <c r="I28" s="39"/>
      <c r="J28" s="39"/>
      <c r="K28" s="39"/>
      <c r="L28" s="39"/>
    </row>
    <row r="29" spans="1:12" ht="51" x14ac:dyDescent="0.25">
      <c r="A29" s="25"/>
      <c r="B29" s="76" t="s">
        <v>15</v>
      </c>
      <c r="C29" s="27">
        <v>139995</v>
      </c>
      <c r="D29" s="27">
        <v>148793.89000000001</v>
      </c>
      <c r="E29" s="28">
        <f t="shared" si="0"/>
        <v>106.2851458980678</v>
      </c>
      <c r="F29" s="20"/>
      <c r="G29" s="2"/>
      <c r="H29" s="2"/>
      <c r="I29" s="2"/>
      <c r="J29" s="2"/>
      <c r="K29" s="2"/>
      <c r="L29" s="2"/>
    </row>
    <row r="30" spans="1:12" x14ac:dyDescent="0.25">
      <c r="A30" s="29" t="s">
        <v>26</v>
      </c>
      <c r="B30" s="30" t="s">
        <v>27</v>
      </c>
      <c r="C30" s="31">
        <f>C31+C35+C36+C37+C38+C39+C40</f>
        <v>1638797.4</v>
      </c>
      <c r="D30" s="31">
        <f>D31+D35+D36+D37+D38+D39+D40</f>
        <v>1285191.54</v>
      </c>
      <c r="E30" s="32">
        <f t="shared" si="0"/>
        <v>78.422844703073125</v>
      </c>
      <c r="F30" s="20"/>
      <c r="G30" s="20"/>
      <c r="H30" s="2"/>
      <c r="I30" s="2"/>
      <c r="J30" s="2"/>
      <c r="K30" s="2"/>
      <c r="L30" s="2"/>
    </row>
    <row r="31" spans="1:12" ht="26.25" thickBot="1" x14ac:dyDescent="0.3">
      <c r="A31" s="88"/>
      <c r="B31" s="43" t="s">
        <v>28</v>
      </c>
      <c r="C31" s="44">
        <v>136000</v>
      </c>
      <c r="D31" s="44">
        <v>68430.820000000007</v>
      </c>
      <c r="E31" s="45">
        <f t="shared" si="0"/>
        <v>50.316779411764713</v>
      </c>
      <c r="F31" s="20"/>
      <c r="G31" s="2"/>
      <c r="H31" s="2"/>
      <c r="I31" s="2"/>
      <c r="J31" s="2"/>
      <c r="K31" s="2"/>
      <c r="L31" s="2"/>
    </row>
    <row r="32" spans="1:12" x14ac:dyDescent="0.25">
      <c r="A32" s="89"/>
      <c r="B32" s="47"/>
      <c r="C32" s="48"/>
      <c r="D32" s="48"/>
      <c r="E32" s="48"/>
      <c r="F32" s="20"/>
      <c r="G32" s="2"/>
      <c r="H32" s="2"/>
      <c r="I32" s="2"/>
      <c r="J32" s="2"/>
      <c r="K32" s="2"/>
      <c r="L32" s="2"/>
    </row>
    <row r="33" spans="1:12" ht="15.75" thickBot="1" x14ac:dyDescent="0.3">
      <c r="A33" s="90"/>
      <c r="B33" s="50"/>
      <c r="C33" s="51"/>
      <c r="D33" s="51"/>
      <c r="E33" s="51"/>
      <c r="F33" s="20"/>
      <c r="G33" s="2"/>
      <c r="H33" s="2"/>
      <c r="I33" s="2"/>
      <c r="J33" s="2"/>
      <c r="K33" s="2"/>
      <c r="L33" s="2"/>
    </row>
    <row r="34" spans="1:12" x14ac:dyDescent="0.25">
      <c r="A34" s="91" t="s">
        <v>29</v>
      </c>
      <c r="B34" s="83">
        <v>2</v>
      </c>
      <c r="C34" s="74">
        <v>3</v>
      </c>
      <c r="D34" s="74">
        <v>4</v>
      </c>
      <c r="E34" s="75">
        <v>5</v>
      </c>
      <c r="F34" s="20"/>
      <c r="G34" s="2"/>
      <c r="H34" s="2"/>
      <c r="I34" s="2"/>
      <c r="J34" s="2"/>
      <c r="K34" s="2"/>
      <c r="L34" s="2"/>
    </row>
    <row r="35" spans="1:12" s="1" customFormat="1" x14ac:dyDescent="0.25">
      <c r="A35" s="100"/>
      <c r="B35" s="101" t="s">
        <v>38</v>
      </c>
      <c r="C35" s="103">
        <v>0</v>
      </c>
      <c r="D35" s="103">
        <v>8.8000000000000007</v>
      </c>
      <c r="E35" s="102"/>
      <c r="F35" s="20"/>
      <c r="G35" s="2"/>
      <c r="H35" s="2"/>
      <c r="I35" s="2"/>
      <c r="J35" s="2"/>
      <c r="K35" s="2"/>
      <c r="L35" s="2"/>
    </row>
    <row r="36" spans="1:12" ht="51" x14ac:dyDescent="0.25">
      <c r="A36" s="40"/>
      <c r="B36" s="26" t="s">
        <v>30</v>
      </c>
      <c r="C36" s="27">
        <v>701350</v>
      </c>
      <c r="D36" s="27">
        <v>600325.14</v>
      </c>
      <c r="E36" s="28">
        <f>D36/C36*100</f>
        <v>85.595656947315888</v>
      </c>
      <c r="F36" s="20"/>
      <c r="G36" s="2"/>
      <c r="H36" s="2"/>
      <c r="I36" s="2"/>
      <c r="J36" s="2"/>
      <c r="K36" s="2"/>
      <c r="L36" s="2"/>
    </row>
    <row r="37" spans="1:12" ht="38.25" x14ac:dyDescent="0.25">
      <c r="A37" s="40"/>
      <c r="B37" s="26" t="s">
        <v>31</v>
      </c>
      <c r="C37" s="27">
        <v>12000</v>
      </c>
      <c r="D37" s="27">
        <v>20010.599999999999</v>
      </c>
      <c r="E37" s="28">
        <f>D37/C37*100</f>
        <v>166.755</v>
      </c>
      <c r="F37" s="20"/>
      <c r="G37" s="2"/>
      <c r="H37" s="2"/>
      <c r="I37" s="2"/>
      <c r="J37" s="2"/>
      <c r="K37" s="2"/>
      <c r="L37" s="2"/>
    </row>
    <row r="38" spans="1:12" ht="25.5" x14ac:dyDescent="0.25">
      <c r="A38" s="40"/>
      <c r="B38" s="26" t="s">
        <v>32</v>
      </c>
      <c r="C38" s="27">
        <v>410000</v>
      </c>
      <c r="D38" s="27">
        <v>258463.42</v>
      </c>
      <c r="E38" s="28">
        <f>D38/C38*100</f>
        <v>63.039858536585371</v>
      </c>
      <c r="F38" s="20"/>
      <c r="G38" s="2"/>
      <c r="H38" s="2"/>
      <c r="I38" s="2"/>
      <c r="J38" s="2"/>
      <c r="K38" s="2"/>
      <c r="L38" s="2"/>
    </row>
    <row r="39" spans="1:12" x14ac:dyDescent="0.25">
      <c r="A39" s="40"/>
      <c r="B39" s="33" t="s">
        <v>9</v>
      </c>
      <c r="C39" s="27">
        <v>4000</v>
      </c>
      <c r="D39" s="27">
        <v>2751.84</v>
      </c>
      <c r="E39" s="28">
        <f>D39/C39*100</f>
        <v>68.796000000000006</v>
      </c>
      <c r="F39" s="20"/>
      <c r="G39" s="2"/>
      <c r="H39" s="2"/>
      <c r="I39" s="2"/>
      <c r="J39" s="2"/>
      <c r="K39" s="2"/>
      <c r="L39" s="2"/>
    </row>
    <row r="40" spans="1:12" x14ac:dyDescent="0.25">
      <c r="A40" s="40"/>
      <c r="B40" s="33" t="s">
        <v>18</v>
      </c>
      <c r="C40" s="27">
        <v>375447.4</v>
      </c>
      <c r="D40" s="27">
        <v>335200.92</v>
      </c>
      <c r="E40" s="28">
        <f>D40/C40*100</f>
        <v>89.280394537290704</v>
      </c>
      <c r="F40" s="20"/>
      <c r="G40" s="2"/>
      <c r="H40" s="2"/>
      <c r="I40" s="2"/>
      <c r="J40" s="2"/>
      <c r="K40" s="2"/>
      <c r="L40" s="2"/>
    </row>
    <row r="41" spans="1:12" x14ac:dyDescent="0.25">
      <c r="A41" s="41">
        <v>710</v>
      </c>
      <c r="B41" s="30" t="s">
        <v>33</v>
      </c>
      <c r="C41" s="31">
        <f>C42+C43+C44</f>
        <v>356000</v>
      </c>
      <c r="D41" s="31">
        <f>D42+D43+D44</f>
        <v>0</v>
      </c>
      <c r="E41" s="32">
        <f>D41/C41*100</f>
        <v>0</v>
      </c>
      <c r="F41" s="20"/>
      <c r="G41" s="2"/>
      <c r="H41" s="1"/>
      <c r="I41" s="1"/>
      <c r="J41" s="1"/>
      <c r="K41" s="1"/>
      <c r="L41" s="1"/>
    </row>
    <row r="42" spans="1:12" x14ac:dyDescent="0.25">
      <c r="A42" s="41"/>
      <c r="B42" s="34" t="s">
        <v>34</v>
      </c>
      <c r="C42" s="23">
        <v>350000</v>
      </c>
      <c r="D42" s="23">
        <v>0</v>
      </c>
      <c r="E42" s="32">
        <f>D42/C42*100</f>
        <v>0</v>
      </c>
      <c r="F42" s="20"/>
      <c r="G42" s="2"/>
      <c r="H42" s="1"/>
      <c r="I42" s="1"/>
      <c r="J42" s="1"/>
      <c r="K42" s="1"/>
      <c r="L42" s="1"/>
    </row>
    <row r="43" spans="1:12" x14ac:dyDescent="0.25">
      <c r="A43" s="41"/>
      <c r="B43" s="34" t="s">
        <v>21</v>
      </c>
      <c r="C43" s="23">
        <v>1000</v>
      </c>
      <c r="D43" s="23">
        <v>0</v>
      </c>
      <c r="E43" s="24">
        <f>D43/C43*100</f>
        <v>0</v>
      </c>
      <c r="F43" s="20"/>
      <c r="G43" s="2"/>
      <c r="H43" s="1"/>
      <c r="I43" s="1"/>
      <c r="J43" s="1"/>
      <c r="K43" s="1"/>
      <c r="L43" s="1"/>
    </row>
    <row r="44" spans="1:12" ht="38.25" x14ac:dyDescent="0.25">
      <c r="A44" s="54"/>
      <c r="B44" s="55" t="s">
        <v>35</v>
      </c>
      <c r="C44" s="56">
        <v>5000</v>
      </c>
      <c r="D44" s="56">
        <v>0</v>
      </c>
      <c r="E44" s="57">
        <f>D44/C44*100</f>
        <v>0</v>
      </c>
      <c r="F44" s="20"/>
      <c r="G44" s="2"/>
      <c r="H44" s="1"/>
      <c r="I44" s="1"/>
      <c r="J44" s="1"/>
      <c r="K44" s="1"/>
      <c r="L44" s="1"/>
    </row>
    <row r="45" spans="1:12" x14ac:dyDescent="0.25">
      <c r="A45" s="52">
        <v>750</v>
      </c>
      <c r="B45" s="53" t="s">
        <v>36</v>
      </c>
      <c r="C45" s="31">
        <f>C46+C47+C48+C49+C50+C51+C52</f>
        <v>176574</v>
      </c>
      <c r="D45" s="31">
        <f>D46+D47+D48+D49+D50+D51+D52</f>
        <v>118914.31000000001</v>
      </c>
      <c r="E45" s="32">
        <f>D45/C45*100</f>
        <v>67.34531131423654</v>
      </c>
      <c r="F45" s="20"/>
      <c r="G45" s="20"/>
      <c r="H45" s="1"/>
      <c r="I45" s="1"/>
      <c r="J45" s="1"/>
      <c r="K45" s="1"/>
      <c r="L45" s="1"/>
    </row>
    <row r="46" spans="1:12" ht="38.25" x14ac:dyDescent="0.25">
      <c r="A46" s="54"/>
      <c r="B46" s="87" t="s">
        <v>10</v>
      </c>
      <c r="C46" s="56">
        <v>145474</v>
      </c>
      <c r="D46" s="56">
        <v>118403.32</v>
      </c>
      <c r="E46" s="57">
        <f>D46/C46*100</f>
        <v>81.391396400731409</v>
      </c>
      <c r="F46" s="20"/>
      <c r="G46" s="2"/>
      <c r="H46" s="1"/>
      <c r="I46" s="1"/>
      <c r="J46" s="1"/>
      <c r="K46" s="1"/>
      <c r="L46" s="1"/>
    </row>
    <row r="47" spans="1:12" ht="38.25" x14ac:dyDescent="0.25">
      <c r="A47" s="40"/>
      <c r="B47" s="26" t="s">
        <v>37</v>
      </c>
      <c r="C47" s="27">
        <v>0</v>
      </c>
      <c r="D47" s="27">
        <v>7.75</v>
      </c>
      <c r="E47" s="28"/>
      <c r="F47" s="20"/>
      <c r="G47" s="2"/>
      <c r="H47" s="1"/>
      <c r="I47" s="1"/>
      <c r="J47" s="1"/>
      <c r="K47" s="1"/>
      <c r="L47" s="1"/>
    </row>
    <row r="48" spans="1:12" x14ac:dyDescent="0.25">
      <c r="A48" s="40"/>
      <c r="B48" s="26" t="s">
        <v>38</v>
      </c>
      <c r="C48" s="27">
        <v>100</v>
      </c>
      <c r="D48" s="27">
        <v>15.44</v>
      </c>
      <c r="E48" s="28">
        <f>D48/C48*100</f>
        <v>15.439999999999998</v>
      </c>
      <c r="F48" s="20"/>
      <c r="G48" s="2"/>
      <c r="H48" s="1"/>
      <c r="I48" s="1"/>
      <c r="J48" s="1"/>
      <c r="K48" s="1"/>
      <c r="L48" s="1"/>
    </row>
    <row r="49" spans="1:12" ht="51" x14ac:dyDescent="0.25">
      <c r="A49" s="40"/>
      <c r="B49" s="26" t="s">
        <v>30</v>
      </c>
      <c r="C49" s="27">
        <v>500</v>
      </c>
      <c r="D49" s="27">
        <v>487.8</v>
      </c>
      <c r="E49" s="28">
        <f>D49/C49*100</f>
        <v>97.56</v>
      </c>
      <c r="F49" s="20"/>
      <c r="G49" s="2"/>
      <c r="H49" s="1"/>
      <c r="I49" s="1"/>
      <c r="J49" s="1"/>
      <c r="K49" s="1"/>
      <c r="L49" s="1"/>
    </row>
    <row r="50" spans="1:12" x14ac:dyDescent="0.25">
      <c r="A50" s="40"/>
      <c r="B50" s="33" t="s">
        <v>21</v>
      </c>
      <c r="C50" s="27">
        <v>1000</v>
      </c>
      <c r="D50" s="27">
        <v>0</v>
      </c>
      <c r="E50" s="28">
        <f>D50/C50*100</f>
        <v>0</v>
      </c>
      <c r="F50" s="20"/>
      <c r="G50" s="2"/>
    </row>
    <row r="51" spans="1:12" ht="25.5" x14ac:dyDescent="0.25">
      <c r="A51" s="40"/>
      <c r="B51" s="26" t="s">
        <v>39</v>
      </c>
      <c r="C51" s="27">
        <v>4500</v>
      </c>
      <c r="D51" s="27">
        <v>0</v>
      </c>
      <c r="E51" s="28">
        <f>D51/C51*100</f>
        <v>0</v>
      </c>
      <c r="F51" s="20"/>
      <c r="G51" s="2"/>
    </row>
    <row r="52" spans="1:12" ht="38.25" x14ac:dyDescent="0.25">
      <c r="A52" s="40"/>
      <c r="B52" s="76" t="s">
        <v>40</v>
      </c>
      <c r="C52" s="27">
        <v>25000</v>
      </c>
      <c r="D52" s="27">
        <v>0</v>
      </c>
      <c r="E52" s="28">
        <f>D52/C52*100</f>
        <v>0</v>
      </c>
      <c r="F52" s="20"/>
      <c r="G52" s="2"/>
    </row>
    <row r="53" spans="1:12" ht="25.5" x14ac:dyDescent="0.25">
      <c r="A53" s="52">
        <v>751</v>
      </c>
      <c r="B53" s="58" t="s">
        <v>41</v>
      </c>
      <c r="C53" s="31">
        <v>18606</v>
      </c>
      <c r="D53" s="31">
        <v>17463.91</v>
      </c>
      <c r="E53" s="32">
        <f>D53/C53*100</f>
        <v>93.861711275932493</v>
      </c>
      <c r="F53" s="20"/>
      <c r="G53" s="2"/>
    </row>
    <row r="54" spans="1:12" ht="38.25" x14ac:dyDescent="0.25">
      <c r="A54" s="40"/>
      <c r="B54" s="26" t="s">
        <v>10</v>
      </c>
      <c r="C54" s="27">
        <v>18606</v>
      </c>
      <c r="D54" s="27">
        <v>17463.91</v>
      </c>
      <c r="E54" s="28">
        <f>D54/C54*100</f>
        <v>93.861711275932493</v>
      </c>
      <c r="F54" s="20"/>
      <c r="G54" s="2"/>
    </row>
    <row r="55" spans="1:12" x14ac:dyDescent="0.25">
      <c r="A55" s="52">
        <v>754</v>
      </c>
      <c r="B55" s="53" t="s">
        <v>42</v>
      </c>
      <c r="C55" s="31">
        <v>7253</v>
      </c>
      <c r="D55" s="31">
        <v>7252.09</v>
      </c>
      <c r="E55" s="32">
        <f>D55/C55*100</f>
        <v>99.987453467530671</v>
      </c>
      <c r="F55" s="20"/>
      <c r="G55" s="2"/>
    </row>
    <row r="56" spans="1:12" x14ac:dyDescent="0.25">
      <c r="A56" s="52"/>
      <c r="B56" s="59" t="s">
        <v>18</v>
      </c>
      <c r="C56" s="23">
        <v>7253</v>
      </c>
      <c r="D56" s="23">
        <v>7252.09</v>
      </c>
      <c r="E56" s="24">
        <f>D56/C56*100</f>
        <v>99.987453467530671</v>
      </c>
      <c r="F56" s="20"/>
      <c r="G56" s="2"/>
    </row>
    <row r="57" spans="1:12" ht="38.25" x14ac:dyDescent="0.25">
      <c r="A57" s="52">
        <v>756</v>
      </c>
      <c r="B57" s="58" t="s">
        <v>43</v>
      </c>
      <c r="C57" s="31">
        <f>C58+C59+C60+C61+C62+C66+C67+C68+C69+C70+C71+C72+C73+C74+C75+C76+C77+C78+C79</f>
        <v>23684925.149999999</v>
      </c>
      <c r="D57" s="31">
        <f>D58+D59+D60+D61+D62+D66+D67+D68+D69+D70+D71+D72+D73+D74+D75+D76+D77+D78+D79</f>
        <v>17444059.640000001</v>
      </c>
      <c r="E57" s="32">
        <f>D57/C57*100</f>
        <v>73.650474002025717</v>
      </c>
      <c r="F57" s="20"/>
      <c r="G57" s="20"/>
    </row>
    <row r="58" spans="1:12" ht="25.5" x14ac:dyDescent="0.25">
      <c r="A58" s="40"/>
      <c r="B58" s="26" t="s">
        <v>44</v>
      </c>
      <c r="C58" s="27">
        <v>75000</v>
      </c>
      <c r="D58" s="27">
        <v>46405.96</v>
      </c>
      <c r="E58" s="28">
        <f>D58/C58*100</f>
        <v>61.874613333333329</v>
      </c>
      <c r="F58" s="20"/>
      <c r="G58" s="2"/>
    </row>
    <row r="59" spans="1:12" x14ac:dyDescent="0.25">
      <c r="A59" s="40"/>
      <c r="B59" s="33" t="s">
        <v>45</v>
      </c>
      <c r="C59" s="27">
        <v>13841980</v>
      </c>
      <c r="D59" s="27">
        <v>9947387.1099999994</v>
      </c>
      <c r="E59" s="28">
        <f>D59/C59*100</f>
        <v>71.863903213268614</v>
      </c>
      <c r="F59" s="20"/>
      <c r="G59" s="2"/>
    </row>
    <row r="60" spans="1:12" x14ac:dyDescent="0.25">
      <c r="A60" s="40"/>
      <c r="B60" s="33" t="s">
        <v>46</v>
      </c>
      <c r="C60" s="27">
        <v>372200</v>
      </c>
      <c r="D60" s="27">
        <v>371497.78</v>
      </c>
      <c r="E60" s="28">
        <f>D60/C60*100</f>
        <v>99.811332616872662</v>
      </c>
      <c r="F60" s="20"/>
      <c r="G60" s="2"/>
    </row>
    <row r="61" spans="1:12" x14ac:dyDescent="0.25">
      <c r="A61" s="40"/>
      <c r="B61" s="33" t="s">
        <v>47</v>
      </c>
      <c r="C61" s="27">
        <v>55000</v>
      </c>
      <c r="D61" s="27">
        <v>52853.18</v>
      </c>
      <c r="E61" s="28">
        <f>D61/C61*100</f>
        <v>96.09669090909091</v>
      </c>
      <c r="F61" s="20"/>
      <c r="G61" s="2"/>
    </row>
    <row r="62" spans="1:12" ht="15.75" thickBot="1" x14ac:dyDescent="0.3">
      <c r="A62" s="42"/>
      <c r="B62" s="69" t="s">
        <v>48</v>
      </c>
      <c r="C62" s="44">
        <v>455000</v>
      </c>
      <c r="D62" s="44">
        <v>473148.46</v>
      </c>
      <c r="E62" s="45">
        <f>D62/C62*100</f>
        <v>103.98867252747253</v>
      </c>
      <c r="F62" s="20"/>
      <c r="G62" s="2"/>
    </row>
    <row r="63" spans="1:12" x14ac:dyDescent="0.25">
      <c r="A63" s="46"/>
      <c r="B63" s="70"/>
      <c r="C63" s="48"/>
      <c r="D63" s="48"/>
      <c r="E63" s="48"/>
      <c r="F63" s="20"/>
      <c r="G63" s="2"/>
    </row>
    <row r="64" spans="1:12" ht="15.75" thickBot="1" x14ac:dyDescent="0.3">
      <c r="A64" s="49"/>
      <c r="B64" s="71"/>
      <c r="C64" s="51"/>
      <c r="D64" s="51"/>
      <c r="E64" s="51"/>
      <c r="F64" s="20"/>
      <c r="G64" s="2"/>
    </row>
    <row r="65" spans="1:7" x14ac:dyDescent="0.25">
      <c r="A65" s="91">
        <v>1</v>
      </c>
      <c r="B65" s="92">
        <v>2</v>
      </c>
      <c r="C65" s="74">
        <v>3</v>
      </c>
      <c r="D65" s="74">
        <v>4</v>
      </c>
      <c r="E65" s="75">
        <v>5</v>
      </c>
      <c r="F65" s="20"/>
      <c r="G65" s="2"/>
    </row>
    <row r="66" spans="1:7" x14ac:dyDescent="0.25">
      <c r="A66" s="60"/>
      <c r="B66" s="61" t="s">
        <v>49</v>
      </c>
      <c r="C66" s="62">
        <v>417000</v>
      </c>
      <c r="D66" s="62">
        <v>352662</v>
      </c>
      <c r="E66" s="63">
        <f>D66/C66*100</f>
        <v>84.571223021582725</v>
      </c>
      <c r="F66" s="64"/>
      <c r="G66" s="65"/>
    </row>
    <row r="67" spans="1:7" x14ac:dyDescent="0.25">
      <c r="A67" s="40"/>
      <c r="B67" s="33" t="s">
        <v>50</v>
      </c>
      <c r="C67" s="27">
        <v>80000</v>
      </c>
      <c r="D67" s="27">
        <v>38060</v>
      </c>
      <c r="E67" s="28">
        <f>D67/C67*100</f>
        <v>47.575000000000003</v>
      </c>
      <c r="F67" s="20"/>
      <c r="G67" s="2"/>
    </row>
    <row r="68" spans="1:7" x14ac:dyDescent="0.25">
      <c r="A68" s="40"/>
      <c r="B68" s="33" t="s">
        <v>51</v>
      </c>
      <c r="C68" s="27">
        <v>10000</v>
      </c>
      <c r="D68" s="27">
        <v>7733.33</v>
      </c>
      <c r="E68" s="28">
        <f>D68/C68*100</f>
        <v>77.333300000000008</v>
      </c>
      <c r="F68" s="20"/>
      <c r="G68" s="2"/>
    </row>
    <row r="69" spans="1:7" x14ac:dyDescent="0.25">
      <c r="A69" s="40"/>
      <c r="B69" s="33" t="s">
        <v>52</v>
      </c>
      <c r="C69" s="27">
        <v>270000</v>
      </c>
      <c r="D69" s="27">
        <v>250591</v>
      </c>
      <c r="E69" s="28">
        <f>D69/C69*100</f>
        <v>92.811481481481479</v>
      </c>
      <c r="F69" s="20"/>
      <c r="G69" s="2"/>
    </row>
    <row r="70" spans="1:7" x14ac:dyDescent="0.25">
      <c r="A70" s="40"/>
      <c r="B70" s="33" t="s">
        <v>38</v>
      </c>
      <c r="C70" s="27">
        <v>8000</v>
      </c>
      <c r="D70" s="27">
        <v>5135.91</v>
      </c>
      <c r="E70" s="28">
        <f>D70/C70*100</f>
        <v>64.198875000000001</v>
      </c>
      <c r="F70" s="20"/>
      <c r="G70" s="2"/>
    </row>
    <row r="71" spans="1:7" x14ac:dyDescent="0.25">
      <c r="A71" s="40"/>
      <c r="B71" s="33" t="s">
        <v>53</v>
      </c>
      <c r="C71" s="27">
        <v>107500</v>
      </c>
      <c r="D71" s="27">
        <v>18498.62</v>
      </c>
      <c r="E71" s="28">
        <f>D71/C71*100</f>
        <v>17.208018604651162</v>
      </c>
      <c r="F71" s="20"/>
      <c r="G71" s="2"/>
    </row>
    <row r="72" spans="1:7" ht="25.5" x14ac:dyDescent="0.25">
      <c r="A72" s="40"/>
      <c r="B72" s="26" t="s">
        <v>54</v>
      </c>
      <c r="C72" s="27">
        <v>110000</v>
      </c>
      <c r="D72" s="27">
        <v>64966</v>
      </c>
      <c r="E72" s="28">
        <f>D72/C72*100</f>
        <v>59.06</v>
      </c>
      <c r="F72" s="20"/>
      <c r="G72" s="2"/>
    </row>
    <row r="73" spans="1:7" x14ac:dyDescent="0.25">
      <c r="A73" s="40"/>
      <c r="B73" s="33" t="s">
        <v>79</v>
      </c>
      <c r="C73" s="27">
        <v>50000</v>
      </c>
      <c r="D73" s="27">
        <v>39654.5</v>
      </c>
      <c r="E73" s="28">
        <f>D73/C73*100</f>
        <v>79.308999999999997</v>
      </c>
      <c r="F73" s="20"/>
      <c r="G73" s="2"/>
    </row>
    <row r="74" spans="1:7" x14ac:dyDescent="0.25">
      <c r="A74" s="40"/>
      <c r="B74" s="33" t="s">
        <v>55</v>
      </c>
      <c r="C74" s="27">
        <v>803164.15</v>
      </c>
      <c r="D74" s="27">
        <v>936355.23</v>
      </c>
      <c r="E74" s="28">
        <f>D74/C74*100</f>
        <v>116.58329495906908</v>
      </c>
      <c r="F74" s="20"/>
      <c r="G74" s="2"/>
    </row>
    <row r="75" spans="1:7" ht="25.5" x14ac:dyDescent="0.25">
      <c r="A75" s="40"/>
      <c r="B75" s="26" t="s">
        <v>56</v>
      </c>
      <c r="C75" s="27">
        <v>191000</v>
      </c>
      <c r="D75" s="27">
        <v>195537.96</v>
      </c>
      <c r="E75" s="28">
        <f>D75/C75*100</f>
        <v>102.37589528795812</v>
      </c>
      <c r="F75" s="20"/>
      <c r="G75" s="2"/>
    </row>
    <row r="76" spans="1:7" ht="26.25" customHeight="1" x14ac:dyDescent="0.25">
      <c r="A76" s="40"/>
      <c r="B76" s="26" t="s">
        <v>57</v>
      </c>
      <c r="C76" s="27">
        <v>45000</v>
      </c>
      <c r="D76" s="27">
        <v>37707.660000000003</v>
      </c>
      <c r="E76" s="28">
        <f>D76/C76*100</f>
        <v>83.794800000000009</v>
      </c>
      <c r="F76" s="20"/>
      <c r="G76" s="2"/>
    </row>
    <row r="77" spans="1:7" x14ac:dyDescent="0.25">
      <c r="A77" s="66"/>
      <c r="B77" s="33" t="s">
        <v>9</v>
      </c>
      <c r="C77" s="27">
        <v>4000</v>
      </c>
      <c r="D77" s="27">
        <v>2844.56</v>
      </c>
      <c r="E77" s="28">
        <f>D77/C77*100</f>
        <v>71.114000000000004</v>
      </c>
      <c r="F77" s="20"/>
      <c r="G77" s="2"/>
    </row>
    <row r="78" spans="1:7" x14ac:dyDescent="0.25">
      <c r="A78" s="66"/>
      <c r="B78" s="33" t="s">
        <v>58</v>
      </c>
      <c r="C78" s="27">
        <v>5640081</v>
      </c>
      <c r="D78" s="27">
        <v>3913777</v>
      </c>
      <c r="E78" s="28">
        <f>D78/C78*100</f>
        <v>69.392212629570395</v>
      </c>
      <c r="F78" s="20"/>
      <c r="G78" s="2"/>
    </row>
    <row r="79" spans="1:7" x14ac:dyDescent="0.25">
      <c r="A79" s="66"/>
      <c r="B79" s="33" t="s">
        <v>80</v>
      </c>
      <c r="C79" s="27">
        <v>1150000</v>
      </c>
      <c r="D79" s="27">
        <v>689243.38</v>
      </c>
      <c r="E79" s="28">
        <f>D79/C79*100</f>
        <v>59.934206956521741</v>
      </c>
      <c r="F79" s="20"/>
      <c r="G79" s="2"/>
    </row>
    <row r="80" spans="1:7" x14ac:dyDescent="0.25">
      <c r="A80" s="67">
        <v>758</v>
      </c>
      <c r="B80" s="53" t="s">
        <v>59</v>
      </c>
      <c r="C80" s="31">
        <f>C81+C82+C83+C84+C85+C86+C87+C88</f>
        <v>8060724.5999999996</v>
      </c>
      <c r="D80" s="31">
        <f>D81+D82+D83+D84+D85+D86+D87+D88</f>
        <v>6777221.6099999994</v>
      </c>
      <c r="E80" s="32">
        <f>D80/C80*100</f>
        <v>84.077076768011651</v>
      </c>
      <c r="F80" s="20"/>
      <c r="G80" s="20"/>
    </row>
    <row r="81" spans="1:7" x14ac:dyDescent="0.25">
      <c r="A81" s="66"/>
      <c r="B81" s="33" t="s">
        <v>60</v>
      </c>
      <c r="C81" s="27">
        <v>7882897</v>
      </c>
      <c r="D81" s="27">
        <v>6670147</v>
      </c>
      <c r="E81" s="28">
        <f>D81/C81*100</f>
        <v>84.615427551571457</v>
      </c>
      <c r="F81" s="20"/>
      <c r="G81" s="2"/>
    </row>
    <row r="82" spans="1:7" x14ac:dyDescent="0.25">
      <c r="A82" s="72"/>
      <c r="B82" s="73" t="s">
        <v>9</v>
      </c>
      <c r="C82" s="56">
        <v>90000</v>
      </c>
      <c r="D82" s="56">
        <v>19569.34</v>
      </c>
      <c r="E82" s="28">
        <f>D82/C82*100</f>
        <v>21.743711111111111</v>
      </c>
      <c r="F82" s="20"/>
      <c r="G82" s="2"/>
    </row>
    <row r="83" spans="1:7" x14ac:dyDescent="0.25">
      <c r="A83" s="66"/>
      <c r="B83" s="33" t="s">
        <v>18</v>
      </c>
      <c r="C83" s="27">
        <v>3000</v>
      </c>
      <c r="D83" s="27">
        <v>192.88</v>
      </c>
      <c r="E83" s="28">
        <f>D83/C83*100</f>
        <v>6.4293333333333331</v>
      </c>
      <c r="F83" s="20"/>
      <c r="G83" s="2"/>
    </row>
    <row r="84" spans="1:7" s="1" customFormat="1" ht="25.5" x14ac:dyDescent="0.25">
      <c r="A84" s="66"/>
      <c r="B84" s="26" t="s">
        <v>68</v>
      </c>
      <c r="C84" s="27">
        <v>13030.51</v>
      </c>
      <c r="D84" s="27">
        <v>13030.51</v>
      </c>
      <c r="E84" s="28">
        <f>D84/C84*100</f>
        <v>100</v>
      </c>
      <c r="F84" s="20"/>
      <c r="G84" s="2"/>
    </row>
    <row r="85" spans="1:7" s="1" customFormat="1" ht="38.25" x14ac:dyDescent="0.25">
      <c r="A85" s="66"/>
      <c r="B85" s="76" t="s">
        <v>81</v>
      </c>
      <c r="C85" s="27">
        <v>22512.85</v>
      </c>
      <c r="D85" s="27">
        <v>22512.85</v>
      </c>
      <c r="E85" s="28">
        <f>D85/C85*100</f>
        <v>100</v>
      </c>
      <c r="F85" s="20"/>
      <c r="G85" s="2"/>
    </row>
    <row r="86" spans="1:7" s="1" customFormat="1" ht="38.25" x14ac:dyDescent="0.25">
      <c r="A86" s="66"/>
      <c r="B86" s="76" t="s">
        <v>65</v>
      </c>
      <c r="C86" s="27">
        <v>5411.09</v>
      </c>
      <c r="D86" s="27">
        <v>5411.09</v>
      </c>
      <c r="E86" s="28">
        <f>D86/C86*100</f>
        <v>100</v>
      </c>
      <c r="F86" s="20"/>
      <c r="G86" s="2"/>
    </row>
    <row r="87" spans="1:7" s="1" customFormat="1" ht="38.25" customHeight="1" x14ac:dyDescent="0.25">
      <c r="A87" s="66"/>
      <c r="B87" s="76" t="s">
        <v>82</v>
      </c>
      <c r="C87" s="27">
        <v>38239.15</v>
      </c>
      <c r="D87" s="27">
        <v>42037.94</v>
      </c>
      <c r="E87" s="28">
        <f>D87/C87*100</f>
        <v>109.93429508762615</v>
      </c>
      <c r="F87" s="20"/>
      <c r="G87" s="2"/>
    </row>
    <row r="88" spans="1:7" ht="25.5" x14ac:dyDescent="0.25">
      <c r="A88" s="66"/>
      <c r="B88" s="26" t="s">
        <v>61</v>
      </c>
      <c r="C88" s="27">
        <v>5634</v>
      </c>
      <c r="D88" s="27">
        <v>4320</v>
      </c>
      <c r="E88" s="28">
        <f>D88/C88*100</f>
        <v>76.677316293929707</v>
      </c>
      <c r="F88" s="20"/>
      <c r="G88" s="2"/>
    </row>
    <row r="89" spans="1:7" x14ac:dyDescent="0.25">
      <c r="A89" s="67">
        <v>801</v>
      </c>
      <c r="B89" s="53" t="s">
        <v>62</v>
      </c>
      <c r="C89" s="31">
        <f>C90+C91+C92+C93+C94+C95+C96+C101+C102</f>
        <v>1332224.3500000001</v>
      </c>
      <c r="D89" s="31">
        <f>D90+D91+D92+D93+D94+D95+D96+D101+D102</f>
        <v>689730.23</v>
      </c>
      <c r="E89" s="32">
        <f>D89/C89*100</f>
        <v>51.772828653071834</v>
      </c>
      <c r="F89" s="20"/>
      <c r="G89" s="20"/>
    </row>
    <row r="90" spans="1:7" x14ac:dyDescent="0.25">
      <c r="A90" s="72"/>
      <c r="B90" s="73" t="s">
        <v>8</v>
      </c>
      <c r="C90" s="56">
        <v>142290</v>
      </c>
      <c r="D90" s="56">
        <v>138440.1</v>
      </c>
      <c r="E90" s="57">
        <f>D90/C90*100</f>
        <v>97.294328484081802</v>
      </c>
      <c r="F90" s="20"/>
      <c r="G90" s="2"/>
    </row>
    <row r="91" spans="1:7" ht="51" x14ac:dyDescent="0.25">
      <c r="A91" s="66"/>
      <c r="B91" s="26" t="s">
        <v>30</v>
      </c>
      <c r="C91" s="27">
        <v>41800</v>
      </c>
      <c r="D91" s="27">
        <v>44268.2</v>
      </c>
      <c r="E91" s="28">
        <f>D91/C91*100</f>
        <v>105.90478468899521</v>
      </c>
      <c r="F91" s="20"/>
      <c r="G91" s="2"/>
    </row>
    <row r="92" spans="1:7" x14ac:dyDescent="0.25">
      <c r="A92" s="66"/>
      <c r="B92" s="33" t="s">
        <v>63</v>
      </c>
      <c r="C92" s="27">
        <v>120000</v>
      </c>
      <c r="D92" s="27">
        <v>86373</v>
      </c>
      <c r="E92" s="28">
        <f>D92/C92*100</f>
        <v>71.977500000000006</v>
      </c>
      <c r="F92" s="20"/>
      <c r="G92" s="2"/>
    </row>
    <row r="93" spans="1:7" x14ac:dyDescent="0.25">
      <c r="A93" s="66"/>
      <c r="B93" s="33" t="s">
        <v>9</v>
      </c>
      <c r="C93" s="27">
        <v>3380</v>
      </c>
      <c r="D93" s="27">
        <v>3269.62</v>
      </c>
      <c r="E93" s="28">
        <f>D93/C93*100</f>
        <v>96.734319526627218</v>
      </c>
      <c r="F93" s="20"/>
      <c r="G93" s="2"/>
    </row>
    <row r="94" spans="1:7" x14ac:dyDescent="0.25">
      <c r="A94" s="66"/>
      <c r="B94" s="33" t="s">
        <v>21</v>
      </c>
      <c r="C94" s="27">
        <v>187961</v>
      </c>
      <c r="D94" s="27">
        <v>136634.85999999999</v>
      </c>
      <c r="E94" s="28">
        <f>D94/C94*100</f>
        <v>72.693196992993222</v>
      </c>
      <c r="F94" s="20"/>
      <c r="G94" s="2"/>
    </row>
    <row r="95" spans="1:7" ht="38.25" x14ac:dyDescent="0.25">
      <c r="A95" s="66"/>
      <c r="B95" s="26" t="s">
        <v>64</v>
      </c>
      <c r="C95" s="27">
        <v>492</v>
      </c>
      <c r="D95" s="27">
        <v>484.19</v>
      </c>
      <c r="E95" s="28">
        <f>D95/C95*100</f>
        <v>98.412601626016254</v>
      </c>
      <c r="F95" s="20"/>
      <c r="G95" s="2"/>
    </row>
    <row r="96" spans="1:7" ht="51.75" thickBot="1" x14ac:dyDescent="0.3">
      <c r="A96" s="68"/>
      <c r="B96" s="43" t="s">
        <v>14</v>
      </c>
      <c r="C96" s="44">
        <v>577266.35</v>
      </c>
      <c r="D96" s="44">
        <v>174910.26</v>
      </c>
      <c r="E96" s="45">
        <f>D96/C96*100</f>
        <v>30.299749846842801</v>
      </c>
      <c r="F96" s="20"/>
      <c r="G96" s="2"/>
    </row>
    <row r="97" spans="1:7" s="1" customFormat="1" x14ac:dyDescent="0.25">
      <c r="A97" s="46"/>
      <c r="B97" s="47"/>
      <c r="C97" s="48"/>
      <c r="D97" s="48"/>
      <c r="E97" s="48"/>
      <c r="F97" s="20"/>
      <c r="G97" s="2"/>
    </row>
    <row r="98" spans="1:7" s="1" customFormat="1" x14ac:dyDescent="0.25">
      <c r="A98" s="93"/>
      <c r="B98" s="94"/>
      <c r="C98" s="95"/>
      <c r="D98" s="95"/>
      <c r="E98" s="95"/>
      <c r="F98" s="20"/>
      <c r="G98" s="2"/>
    </row>
    <row r="99" spans="1:7" s="1" customFormat="1" ht="15.75" thickBot="1" x14ac:dyDescent="0.3">
      <c r="A99" s="49"/>
      <c r="B99" s="50"/>
      <c r="C99" s="51"/>
      <c r="D99" s="51"/>
      <c r="E99" s="51"/>
      <c r="F99" s="20"/>
      <c r="G99" s="2"/>
    </row>
    <row r="100" spans="1:7" s="1" customFormat="1" x14ac:dyDescent="0.25">
      <c r="A100" s="96">
        <v>1</v>
      </c>
      <c r="B100" s="83">
        <v>2</v>
      </c>
      <c r="C100" s="74">
        <v>3</v>
      </c>
      <c r="D100" s="74">
        <v>4</v>
      </c>
      <c r="E100" s="75">
        <v>5</v>
      </c>
      <c r="F100" s="20"/>
      <c r="G100" s="2"/>
    </row>
    <row r="101" spans="1:7" ht="38.25" x14ac:dyDescent="0.25">
      <c r="A101" s="66"/>
      <c r="B101" s="76" t="s">
        <v>40</v>
      </c>
      <c r="C101" s="27">
        <v>15885</v>
      </c>
      <c r="D101" s="27">
        <v>15700</v>
      </c>
      <c r="E101" s="28">
        <f>D101/C101*100</f>
        <v>98.835379288637085</v>
      </c>
      <c r="F101" s="20"/>
      <c r="G101" s="2"/>
    </row>
    <row r="102" spans="1:7" ht="38.25" x14ac:dyDescent="0.25">
      <c r="A102" s="66"/>
      <c r="B102" s="26" t="s">
        <v>65</v>
      </c>
      <c r="C102" s="27">
        <v>243150</v>
      </c>
      <c r="D102" s="27">
        <v>89650</v>
      </c>
      <c r="E102" s="28">
        <f>D102/C102*100</f>
        <v>36.870244704914661</v>
      </c>
      <c r="F102" s="20"/>
      <c r="G102" s="2"/>
    </row>
    <row r="103" spans="1:7" x14ac:dyDescent="0.25">
      <c r="A103" s="67">
        <v>851</v>
      </c>
      <c r="B103" s="58" t="s">
        <v>66</v>
      </c>
      <c r="C103" s="31">
        <f>C104+C105</f>
        <v>9000</v>
      </c>
      <c r="D103" s="31">
        <f>D104+D105</f>
        <v>4482.22</v>
      </c>
      <c r="E103" s="32">
        <f>D103/C103*100</f>
        <v>49.802444444444447</v>
      </c>
      <c r="F103" s="20"/>
      <c r="G103" s="20"/>
    </row>
    <row r="104" spans="1:7" x14ac:dyDescent="0.25">
      <c r="A104" s="66"/>
      <c r="B104" s="26" t="s">
        <v>34</v>
      </c>
      <c r="C104" s="27">
        <v>9000</v>
      </c>
      <c r="D104" s="27">
        <v>4380</v>
      </c>
      <c r="E104" s="28">
        <f>D104/C104*100</f>
        <v>48.666666666666671</v>
      </c>
      <c r="F104" s="20"/>
      <c r="G104" s="2"/>
    </row>
    <row r="105" spans="1:7" x14ac:dyDescent="0.25">
      <c r="A105" s="72"/>
      <c r="B105" s="55" t="s">
        <v>18</v>
      </c>
      <c r="C105" s="56">
        <v>0</v>
      </c>
      <c r="D105" s="56">
        <v>102.22</v>
      </c>
      <c r="E105" s="57"/>
      <c r="F105" s="20"/>
      <c r="G105" s="2"/>
    </row>
    <row r="106" spans="1:7" x14ac:dyDescent="0.25">
      <c r="A106" s="67">
        <v>852</v>
      </c>
      <c r="B106" s="53" t="s">
        <v>67</v>
      </c>
      <c r="C106" s="31">
        <f>C107+C108+C109+C110+C111+C112+C113</f>
        <v>3762800</v>
      </c>
      <c r="D106" s="31">
        <f>D107+D108+D109+D110+D111+D112+D113</f>
        <v>2939517.6999999997</v>
      </c>
      <c r="E106" s="32">
        <f>D106/C106*100</f>
        <v>78.120487402997767</v>
      </c>
      <c r="F106" s="20"/>
      <c r="G106" s="20"/>
    </row>
    <row r="107" spans="1:7" ht="38.25" x14ac:dyDescent="0.25">
      <c r="A107" s="66"/>
      <c r="B107" s="26" t="s">
        <v>10</v>
      </c>
      <c r="C107" s="27">
        <v>3019500</v>
      </c>
      <c r="D107" s="27">
        <v>2317009</v>
      </c>
      <c r="E107" s="28">
        <f>D107/C107*100</f>
        <v>76.734856764364963</v>
      </c>
      <c r="F107" s="20"/>
      <c r="G107" s="2"/>
    </row>
    <row r="108" spans="1:7" ht="25.5" x14ac:dyDescent="0.25">
      <c r="A108" s="66"/>
      <c r="B108" s="76" t="s">
        <v>68</v>
      </c>
      <c r="C108" s="27">
        <v>589400</v>
      </c>
      <c r="D108" s="27">
        <v>464609</v>
      </c>
      <c r="E108" s="28">
        <f>D108/C108*100</f>
        <v>78.827451645741434</v>
      </c>
      <c r="F108" s="20"/>
      <c r="G108" s="2"/>
    </row>
    <row r="109" spans="1:7" x14ac:dyDescent="0.25">
      <c r="A109" s="66"/>
      <c r="B109" s="33" t="s">
        <v>9</v>
      </c>
      <c r="C109" s="27">
        <v>2500</v>
      </c>
      <c r="D109" s="27">
        <v>4209.71</v>
      </c>
      <c r="E109" s="28">
        <f>D109/C109*100</f>
        <v>168.38839999999999</v>
      </c>
      <c r="F109" s="20"/>
      <c r="G109" s="2"/>
    </row>
    <row r="110" spans="1:7" x14ac:dyDescent="0.25">
      <c r="A110" s="66"/>
      <c r="B110" s="59" t="s">
        <v>18</v>
      </c>
      <c r="C110" s="27">
        <v>0</v>
      </c>
      <c r="D110" s="27">
        <v>153.6</v>
      </c>
      <c r="E110" s="28"/>
      <c r="F110" s="20"/>
      <c r="G110" s="2"/>
    </row>
    <row r="111" spans="1:7" x14ac:dyDescent="0.25">
      <c r="A111" s="66"/>
      <c r="B111" s="33" t="s">
        <v>63</v>
      </c>
      <c r="C111" s="27">
        <v>15000</v>
      </c>
      <c r="D111" s="27">
        <v>9801.2999999999993</v>
      </c>
      <c r="E111" s="28">
        <f>D111/C111*100</f>
        <v>65.341999999999999</v>
      </c>
      <c r="F111" s="20"/>
      <c r="G111" s="2"/>
    </row>
    <row r="112" spans="1:7" ht="38.25" x14ac:dyDescent="0.25">
      <c r="A112" s="66"/>
      <c r="B112" s="26" t="s">
        <v>37</v>
      </c>
      <c r="C112" s="27">
        <v>11100</v>
      </c>
      <c r="D112" s="27">
        <v>18936.09</v>
      </c>
      <c r="E112" s="28">
        <f>D112/C112*100</f>
        <v>170.59540540540542</v>
      </c>
      <c r="F112" s="20"/>
      <c r="G112" s="2"/>
    </row>
    <row r="113" spans="1:7" ht="51" x14ac:dyDescent="0.25">
      <c r="A113" s="66"/>
      <c r="B113" s="26" t="s">
        <v>14</v>
      </c>
      <c r="C113" s="27">
        <v>125300</v>
      </c>
      <c r="D113" s="27">
        <v>124799</v>
      </c>
      <c r="E113" s="28">
        <f>D113/C113*100</f>
        <v>99.600159616919399</v>
      </c>
      <c r="F113" s="20"/>
      <c r="G113" s="2"/>
    </row>
    <row r="114" spans="1:7" x14ac:dyDescent="0.25">
      <c r="A114" s="67">
        <v>853</v>
      </c>
      <c r="B114" s="53" t="s">
        <v>69</v>
      </c>
      <c r="C114" s="31">
        <f>C115+C116+C117</f>
        <v>17475</v>
      </c>
      <c r="D114" s="31">
        <f>D115+D116+D117</f>
        <v>15263.410000000002</v>
      </c>
      <c r="E114" s="32">
        <f>D114/C114*100</f>
        <v>87.344263233190276</v>
      </c>
      <c r="F114" s="20"/>
      <c r="G114" s="20"/>
    </row>
    <row r="115" spans="1:7" x14ac:dyDescent="0.25">
      <c r="A115" s="66"/>
      <c r="B115" s="33" t="s">
        <v>63</v>
      </c>
      <c r="C115" s="27">
        <v>15000</v>
      </c>
      <c r="D115" s="27">
        <v>10555.04</v>
      </c>
      <c r="E115" s="28">
        <f>D115/C115*100</f>
        <v>70.366933333333336</v>
      </c>
      <c r="F115" s="20"/>
      <c r="G115" s="2"/>
    </row>
    <row r="116" spans="1:7" x14ac:dyDescent="0.25">
      <c r="A116" s="66"/>
      <c r="B116" s="33" t="s">
        <v>9</v>
      </c>
      <c r="C116" s="27">
        <v>500</v>
      </c>
      <c r="D116" s="27">
        <v>3235.52</v>
      </c>
      <c r="E116" s="28">
        <f>D116/C116*100</f>
        <v>647.10400000000004</v>
      </c>
      <c r="F116" s="20"/>
      <c r="G116" s="2"/>
    </row>
    <row r="117" spans="1:7" x14ac:dyDescent="0.25">
      <c r="A117" s="66"/>
      <c r="B117" s="33" t="s">
        <v>18</v>
      </c>
      <c r="C117" s="27">
        <v>1975</v>
      </c>
      <c r="D117" s="27">
        <v>1472.85</v>
      </c>
      <c r="E117" s="28">
        <f>D117/C117*100</f>
        <v>74.574683544303781</v>
      </c>
      <c r="F117" s="20"/>
      <c r="G117" s="2"/>
    </row>
    <row r="118" spans="1:7" x14ac:dyDescent="0.25">
      <c r="A118" s="67">
        <v>854</v>
      </c>
      <c r="B118" s="53" t="s">
        <v>70</v>
      </c>
      <c r="C118" s="31">
        <v>48882</v>
      </c>
      <c r="D118" s="31">
        <v>48882</v>
      </c>
      <c r="E118" s="32">
        <f>D118/C118*100</f>
        <v>100</v>
      </c>
      <c r="F118" s="20"/>
      <c r="G118" s="2"/>
    </row>
    <row r="119" spans="1:7" ht="25.5" x14ac:dyDescent="0.25">
      <c r="A119" s="66"/>
      <c r="B119" s="26" t="s">
        <v>68</v>
      </c>
      <c r="C119" s="97">
        <v>48882</v>
      </c>
      <c r="D119" s="97">
        <v>48882</v>
      </c>
      <c r="E119" s="98">
        <f>D119/C119*100</f>
        <v>100</v>
      </c>
      <c r="F119" s="99"/>
      <c r="G119" s="2"/>
    </row>
    <row r="120" spans="1:7" x14ac:dyDescent="0.25">
      <c r="A120" s="67">
        <v>900</v>
      </c>
      <c r="B120" s="53" t="s">
        <v>71</v>
      </c>
      <c r="C120" s="31">
        <f>C121+C122+C123+C124+C125+C126+C127+C128</f>
        <v>651250.52</v>
      </c>
      <c r="D120" s="31">
        <f>D121+D122+D123+D124+D125+D126+D127+D128</f>
        <v>361489.81</v>
      </c>
      <c r="E120" s="32">
        <f>D120/C120*100</f>
        <v>55.507028232392045</v>
      </c>
      <c r="F120" s="20"/>
      <c r="G120" s="20"/>
    </row>
    <row r="121" spans="1:7" x14ac:dyDescent="0.25">
      <c r="A121" s="67"/>
      <c r="B121" s="59" t="s">
        <v>72</v>
      </c>
      <c r="C121" s="23">
        <v>3000</v>
      </c>
      <c r="D121" s="23">
        <v>5284.66</v>
      </c>
      <c r="E121" s="28">
        <f>D121/C121*100</f>
        <v>176.15533333333332</v>
      </c>
      <c r="F121" s="20"/>
      <c r="G121" s="2"/>
    </row>
    <row r="122" spans="1:7" x14ac:dyDescent="0.25">
      <c r="A122" s="81"/>
      <c r="B122" s="82" t="s">
        <v>8</v>
      </c>
      <c r="C122" s="22">
        <v>176400</v>
      </c>
      <c r="D122" s="22">
        <v>56914.14</v>
      </c>
      <c r="E122" s="57">
        <f>D122/C122*100</f>
        <v>32.264251700680276</v>
      </c>
      <c r="F122" s="20"/>
      <c r="G122" s="2"/>
    </row>
    <row r="123" spans="1:7" x14ac:dyDescent="0.25">
      <c r="A123" s="67"/>
      <c r="B123" s="59" t="s">
        <v>63</v>
      </c>
      <c r="C123" s="23">
        <v>230000</v>
      </c>
      <c r="D123" s="23">
        <v>217183.65</v>
      </c>
      <c r="E123" s="28">
        <f>D123/C123*100</f>
        <v>94.427673913043478</v>
      </c>
      <c r="F123" s="20"/>
      <c r="G123" s="2"/>
    </row>
    <row r="124" spans="1:7" x14ac:dyDescent="0.25">
      <c r="A124" s="67"/>
      <c r="B124" s="59" t="s">
        <v>9</v>
      </c>
      <c r="C124" s="23">
        <v>500</v>
      </c>
      <c r="D124" s="23">
        <v>509.3</v>
      </c>
      <c r="E124" s="28">
        <f>D124/C124*100</f>
        <v>101.86</v>
      </c>
      <c r="F124" s="20"/>
      <c r="G124" s="2"/>
    </row>
    <row r="125" spans="1:7" x14ac:dyDescent="0.25">
      <c r="A125" s="67"/>
      <c r="B125" s="59" t="s">
        <v>18</v>
      </c>
      <c r="C125" s="23">
        <v>1700</v>
      </c>
      <c r="D125" s="23">
        <v>1498.06</v>
      </c>
      <c r="E125" s="28">
        <f>D125/C125*100</f>
        <v>88.121176470588239</v>
      </c>
      <c r="F125" s="20"/>
      <c r="G125" s="2"/>
    </row>
    <row r="126" spans="1:7" ht="39.75" customHeight="1" x14ac:dyDescent="0.25">
      <c r="A126" s="81"/>
      <c r="B126" s="87" t="s">
        <v>83</v>
      </c>
      <c r="C126" s="22">
        <v>55397.52</v>
      </c>
      <c r="D126" s="22">
        <v>0</v>
      </c>
      <c r="E126" s="57">
        <f>D126/C126*100</f>
        <v>0</v>
      </c>
      <c r="F126" s="20"/>
      <c r="G126" s="2"/>
    </row>
    <row r="127" spans="1:7" ht="38.25" x14ac:dyDescent="0.25">
      <c r="A127" s="67"/>
      <c r="B127" s="76" t="s">
        <v>40</v>
      </c>
      <c r="C127" s="23">
        <v>6725</v>
      </c>
      <c r="D127" s="23">
        <v>0</v>
      </c>
      <c r="E127" s="28">
        <f>D127/C127*100</f>
        <v>0</v>
      </c>
      <c r="F127" s="20"/>
      <c r="G127" s="2"/>
    </row>
    <row r="128" spans="1:7" ht="38.25" x14ac:dyDescent="0.25">
      <c r="A128" s="66"/>
      <c r="B128" s="26" t="s">
        <v>11</v>
      </c>
      <c r="C128" s="27">
        <v>177528</v>
      </c>
      <c r="D128" s="27">
        <v>80100</v>
      </c>
      <c r="E128" s="28">
        <f>D128/C128*100</f>
        <v>45.119643098553468</v>
      </c>
      <c r="F128" s="20"/>
      <c r="G128" s="2"/>
    </row>
    <row r="129" spans="1:7" x14ac:dyDescent="0.25">
      <c r="A129" s="52">
        <v>926</v>
      </c>
      <c r="B129" s="53" t="s">
        <v>73</v>
      </c>
      <c r="C129" s="31">
        <f>C130+C135+C136+C137+C138+C139</f>
        <v>3036500</v>
      </c>
      <c r="D129" s="31">
        <f>D130+D135+D136+D137+D138+D139</f>
        <v>1906113.01</v>
      </c>
      <c r="E129" s="32">
        <f>D129/C129*100</f>
        <v>62.773357813271858</v>
      </c>
      <c r="F129" s="20"/>
      <c r="G129" s="20"/>
    </row>
    <row r="130" spans="1:7" ht="39" thickBot="1" x14ac:dyDescent="0.3">
      <c r="A130" s="42"/>
      <c r="B130" s="43" t="s">
        <v>11</v>
      </c>
      <c r="C130" s="44">
        <v>300000</v>
      </c>
      <c r="D130" s="44">
        <v>0</v>
      </c>
      <c r="E130" s="45">
        <f>D130/C130*100</f>
        <v>0</v>
      </c>
      <c r="F130" s="20"/>
      <c r="G130" s="2"/>
    </row>
    <row r="131" spans="1:7" s="1" customFormat="1" x14ac:dyDescent="0.25">
      <c r="A131" s="46"/>
      <c r="B131" s="47"/>
      <c r="C131" s="48"/>
      <c r="D131" s="48"/>
      <c r="E131" s="48"/>
      <c r="F131" s="20"/>
      <c r="G131" s="2"/>
    </row>
    <row r="132" spans="1:7" s="1" customFormat="1" x14ac:dyDescent="0.25">
      <c r="A132" s="93"/>
      <c r="B132" s="94"/>
      <c r="C132" s="95"/>
      <c r="D132" s="95"/>
      <c r="E132" s="95"/>
      <c r="F132" s="20"/>
      <c r="G132" s="2"/>
    </row>
    <row r="133" spans="1:7" s="1" customFormat="1" ht="15.75" thickBot="1" x14ac:dyDescent="0.3">
      <c r="A133" s="49"/>
      <c r="B133" s="50"/>
      <c r="C133" s="51"/>
      <c r="D133" s="51"/>
      <c r="E133" s="51"/>
      <c r="F133" s="20"/>
      <c r="G133" s="2"/>
    </row>
    <row r="134" spans="1:7" s="1" customFormat="1" x14ac:dyDescent="0.25">
      <c r="A134" s="91">
        <v>1</v>
      </c>
      <c r="B134" s="83">
        <v>2</v>
      </c>
      <c r="C134" s="74">
        <v>3</v>
      </c>
      <c r="D134" s="74">
        <v>4</v>
      </c>
      <c r="E134" s="75">
        <v>5</v>
      </c>
      <c r="F134" s="20"/>
      <c r="G134" s="2"/>
    </row>
    <row r="135" spans="1:7" x14ac:dyDescent="0.25">
      <c r="A135" s="118"/>
      <c r="B135" s="119" t="s">
        <v>8</v>
      </c>
      <c r="C135" s="116">
        <v>2393000</v>
      </c>
      <c r="D135" s="116">
        <v>1806414.5</v>
      </c>
      <c r="E135" s="117">
        <f>D135/C135*100</f>
        <v>75.487442540743828</v>
      </c>
      <c r="F135" s="20"/>
      <c r="G135" s="2"/>
    </row>
    <row r="136" spans="1:7" ht="51" x14ac:dyDescent="0.25">
      <c r="A136" s="40"/>
      <c r="B136" s="26" t="s">
        <v>30</v>
      </c>
      <c r="C136" s="27">
        <v>79000</v>
      </c>
      <c r="D136" s="27">
        <v>90876.46</v>
      </c>
      <c r="E136" s="28">
        <f>D136/C136*100</f>
        <v>115.03349367088609</v>
      </c>
      <c r="F136" s="20"/>
      <c r="G136" s="2"/>
    </row>
    <row r="137" spans="1:7" x14ac:dyDescent="0.25">
      <c r="A137" s="40"/>
      <c r="B137" s="33" t="s">
        <v>9</v>
      </c>
      <c r="C137" s="27">
        <v>2500</v>
      </c>
      <c r="D137" s="27">
        <v>1964.85</v>
      </c>
      <c r="E137" s="28">
        <f>D137/C137*100</f>
        <v>78.593999999999994</v>
      </c>
      <c r="F137" s="20"/>
      <c r="G137" s="2"/>
    </row>
    <row r="138" spans="1:7" x14ac:dyDescent="0.25">
      <c r="A138" s="40"/>
      <c r="B138" s="59" t="s">
        <v>34</v>
      </c>
      <c r="C138" s="27">
        <v>2000</v>
      </c>
      <c r="D138" s="27">
        <v>2000</v>
      </c>
      <c r="E138" s="28">
        <f>D138/C138*100</f>
        <v>100</v>
      </c>
      <c r="F138" s="20"/>
      <c r="G138" s="2"/>
    </row>
    <row r="139" spans="1:7" x14ac:dyDescent="0.25">
      <c r="A139" s="40"/>
      <c r="B139" s="33" t="s">
        <v>21</v>
      </c>
      <c r="C139" s="27">
        <v>260000</v>
      </c>
      <c r="D139" s="27">
        <v>4857.2</v>
      </c>
      <c r="E139" s="28">
        <f>D139/C139*100</f>
        <v>1.8681538461538461</v>
      </c>
      <c r="F139" s="20"/>
      <c r="G139" s="2"/>
    </row>
    <row r="140" spans="1:7" ht="15.75" thickBot="1" x14ac:dyDescent="0.3">
      <c r="A140" s="105" t="s">
        <v>74</v>
      </c>
      <c r="B140" s="106"/>
      <c r="C140" s="77">
        <f>C129+C120+C118+C114+C106+C103+C89+C80+C57+C55+C53+C45+C41+C30+C27+C22+C19+C16+C11</f>
        <v>45056182.199999996</v>
      </c>
      <c r="D140" s="77">
        <f>D129+D120+D118+D114+D106+D103+D89+D80+D57+D55+D53+D45+D41+D30+D27+D22+D19+D16+D11</f>
        <v>32934815.449999999</v>
      </c>
      <c r="E140" s="78">
        <f>D140/C140*100</f>
        <v>73.097217389182163</v>
      </c>
      <c r="F140" s="20"/>
      <c r="G140" s="2"/>
    </row>
    <row r="141" spans="1:7" x14ac:dyDescent="0.25">
      <c r="A141" s="2"/>
      <c r="B141" s="79"/>
      <c r="C141" s="20"/>
      <c r="D141" s="20"/>
      <c r="E141" s="20"/>
      <c r="F141" s="20"/>
      <c r="G141" s="2"/>
    </row>
    <row r="142" spans="1:7" x14ac:dyDescent="0.25">
      <c r="A142" s="80" t="s">
        <v>75</v>
      </c>
      <c r="B142" s="79"/>
      <c r="C142" s="20"/>
      <c r="D142" s="20"/>
      <c r="E142" s="20"/>
      <c r="F142" s="20"/>
      <c r="G142" s="2"/>
    </row>
    <row r="143" spans="1:7" x14ac:dyDescent="0.25">
      <c r="A143" s="2"/>
      <c r="B143" s="79"/>
      <c r="C143" s="20"/>
      <c r="D143" s="20"/>
      <c r="E143" s="20"/>
      <c r="F143" s="20"/>
      <c r="G143" s="2"/>
    </row>
    <row r="144" spans="1:7" x14ac:dyDescent="0.25">
      <c r="A144" s="2"/>
      <c r="B144" s="79"/>
      <c r="C144" s="20"/>
      <c r="D144" s="20"/>
      <c r="E144" s="20"/>
      <c r="F144" s="20"/>
      <c r="G144" s="2"/>
    </row>
    <row r="145" spans="1:7" x14ac:dyDescent="0.25">
      <c r="A145" s="2"/>
      <c r="B145" s="79"/>
      <c r="C145" s="20"/>
      <c r="D145" s="20"/>
      <c r="E145" s="20"/>
      <c r="F145" s="20"/>
      <c r="G145" s="2"/>
    </row>
    <row r="146" spans="1:7" x14ac:dyDescent="0.25">
      <c r="A146" s="1"/>
      <c r="B146" s="79"/>
      <c r="C146" s="20"/>
      <c r="D146" s="20"/>
      <c r="E146" s="20"/>
      <c r="F146" s="20"/>
      <c r="G146" s="1"/>
    </row>
    <row r="147" spans="1:7" x14ac:dyDescent="0.25">
      <c r="A147" s="1"/>
      <c r="B147" s="79"/>
      <c r="C147" s="20"/>
      <c r="D147" s="20"/>
      <c r="E147" s="20"/>
      <c r="F147" s="20"/>
      <c r="G147" s="1"/>
    </row>
    <row r="148" spans="1:7" x14ac:dyDescent="0.25">
      <c r="A148" s="1"/>
      <c r="B148" s="79"/>
      <c r="C148" s="20"/>
      <c r="D148" s="20"/>
      <c r="E148" s="20"/>
      <c r="F148" s="20"/>
      <c r="G148" s="1"/>
    </row>
    <row r="149" spans="1:7" x14ac:dyDescent="0.25">
      <c r="A149" s="1"/>
      <c r="B149" s="79"/>
      <c r="C149" s="20"/>
      <c r="D149" s="20"/>
      <c r="E149" s="20"/>
      <c r="F149" s="20"/>
      <c r="G149" s="1"/>
    </row>
    <row r="150" spans="1:7" x14ac:dyDescent="0.25">
      <c r="A150" s="1"/>
      <c r="B150" s="79"/>
      <c r="C150" s="20"/>
      <c r="D150" s="20"/>
      <c r="E150" s="20"/>
      <c r="F150" s="20"/>
      <c r="G150" s="1"/>
    </row>
    <row r="151" spans="1:7" x14ac:dyDescent="0.25">
      <c r="A151" s="1"/>
      <c r="B151" s="79"/>
      <c r="C151" s="20"/>
      <c r="D151" s="20"/>
      <c r="E151" s="20"/>
      <c r="F151" s="20"/>
      <c r="G151" s="1"/>
    </row>
    <row r="152" spans="1:7" x14ac:dyDescent="0.25">
      <c r="A152" s="1"/>
      <c r="B152" s="79"/>
      <c r="C152" s="20"/>
      <c r="D152" s="20"/>
      <c r="E152" s="20"/>
      <c r="F152" s="20"/>
      <c r="G152" s="1"/>
    </row>
    <row r="153" spans="1:7" x14ac:dyDescent="0.25">
      <c r="B153" s="79"/>
      <c r="C153" s="20"/>
      <c r="D153" s="20"/>
      <c r="E153" s="20"/>
      <c r="F153" s="20"/>
    </row>
    <row r="154" spans="1:7" x14ac:dyDescent="0.25">
      <c r="B154" s="79"/>
      <c r="C154" s="20"/>
      <c r="D154" s="20"/>
      <c r="E154" s="20"/>
      <c r="F154" s="20"/>
    </row>
    <row r="155" spans="1:7" x14ac:dyDescent="0.25">
      <c r="B155" s="79"/>
      <c r="C155" s="20"/>
      <c r="D155" s="20"/>
      <c r="E155" s="20"/>
      <c r="F155" s="20"/>
    </row>
    <row r="156" spans="1:7" x14ac:dyDescent="0.25">
      <c r="B156" s="79"/>
      <c r="C156" s="20"/>
      <c r="D156" s="20"/>
      <c r="E156" s="20"/>
      <c r="F156" s="20"/>
    </row>
    <row r="157" spans="1:7" x14ac:dyDescent="0.25">
      <c r="B157" s="79"/>
      <c r="C157" s="20"/>
      <c r="D157" s="20"/>
      <c r="E157" s="20"/>
      <c r="F157" s="20"/>
    </row>
    <row r="158" spans="1:7" x14ac:dyDescent="0.25">
      <c r="B158" s="79"/>
      <c r="C158" s="20"/>
      <c r="D158" s="20"/>
      <c r="E158" s="20"/>
      <c r="F158" s="20"/>
    </row>
    <row r="159" spans="1:7" x14ac:dyDescent="0.25">
      <c r="B159" s="79"/>
      <c r="C159" s="20"/>
      <c r="D159" s="20"/>
      <c r="E159" s="20"/>
      <c r="F159" s="20"/>
    </row>
    <row r="160" spans="1:7" x14ac:dyDescent="0.25">
      <c r="B160" s="79"/>
      <c r="C160" s="20"/>
      <c r="D160" s="20"/>
      <c r="E160" s="20"/>
      <c r="F160" s="20"/>
    </row>
    <row r="161" spans="2:6" x14ac:dyDescent="0.25">
      <c r="B161" s="79"/>
      <c r="C161" s="20"/>
      <c r="D161" s="20"/>
      <c r="E161" s="20"/>
      <c r="F161" s="20"/>
    </row>
    <row r="162" spans="2:6" x14ac:dyDescent="0.25">
      <c r="B162" s="79"/>
      <c r="C162" s="20"/>
      <c r="D162" s="20"/>
      <c r="E162" s="20"/>
      <c r="F162" s="20"/>
    </row>
    <row r="163" spans="2:6" x14ac:dyDescent="0.25">
      <c r="B163" s="79"/>
      <c r="C163" s="20"/>
      <c r="D163" s="20"/>
      <c r="E163" s="20"/>
      <c r="F163" s="20"/>
    </row>
    <row r="164" spans="2:6" x14ac:dyDescent="0.25">
      <c r="B164" s="79"/>
      <c r="C164" s="20"/>
      <c r="D164" s="20"/>
      <c r="E164" s="20"/>
      <c r="F164" s="20"/>
    </row>
    <row r="165" spans="2:6" x14ac:dyDescent="0.25">
      <c r="B165" s="79"/>
      <c r="C165" s="20"/>
      <c r="D165" s="20"/>
      <c r="E165" s="20"/>
      <c r="F165" s="20"/>
    </row>
    <row r="166" spans="2:6" x14ac:dyDescent="0.25">
      <c r="B166" s="79"/>
      <c r="C166" s="20"/>
      <c r="D166" s="20"/>
      <c r="E166" s="20"/>
      <c r="F166" s="20"/>
    </row>
    <row r="167" spans="2:6" x14ac:dyDescent="0.25">
      <c r="B167" s="79"/>
      <c r="C167" s="20"/>
      <c r="D167" s="20"/>
      <c r="E167" s="20"/>
      <c r="F167" s="20"/>
    </row>
    <row r="168" spans="2:6" x14ac:dyDescent="0.25">
      <c r="B168" s="79"/>
      <c r="C168" s="20"/>
      <c r="D168" s="20"/>
      <c r="E168" s="20"/>
      <c r="F168" s="20"/>
    </row>
    <row r="169" spans="2:6" x14ac:dyDescent="0.25">
      <c r="B169" s="79"/>
      <c r="C169" s="20"/>
      <c r="D169" s="20"/>
      <c r="E169" s="20"/>
      <c r="F169" s="20"/>
    </row>
    <row r="170" spans="2:6" x14ac:dyDescent="0.25">
      <c r="B170" s="79"/>
      <c r="C170" s="20"/>
      <c r="D170" s="20"/>
      <c r="E170" s="20"/>
      <c r="F170" s="20"/>
    </row>
    <row r="171" spans="2:6" x14ac:dyDescent="0.25">
      <c r="B171" s="79"/>
      <c r="C171" s="20"/>
      <c r="D171" s="20"/>
      <c r="E171" s="20"/>
      <c r="F171" s="20"/>
    </row>
    <row r="172" spans="2:6" x14ac:dyDescent="0.25">
      <c r="B172" s="79"/>
      <c r="C172" s="20"/>
      <c r="D172" s="20"/>
      <c r="E172" s="20"/>
      <c r="F172" s="20"/>
    </row>
    <row r="173" spans="2:6" x14ac:dyDescent="0.25">
      <c r="B173" s="79"/>
      <c r="C173" s="20"/>
      <c r="D173" s="20"/>
      <c r="E173" s="20"/>
      <c r="F173" s="20"/>
    </row>
    <row r="174" spans="2:6" x14ac:dyDescent="0.25">
      <c r="B174" s="79"/>
      <c r="C174" s="20"/>
      <c r="D174" s="20"/>
      <c r="E174" s="20"/>
      <c r="F174" s="20"/>
    </row>
    <row r="175" spans="2:6" x14ac:dyDescent="0.25">
      <c r="B175" s="2"/>
      <c r="C175" s="20"/>
      <c r="D175" s="20"/>
      <c r="E175" s="20"/>
      <c r="F175" s="20"/>
    </row>
    <row r="176" spans="2:6" x14ac:dyDescent="0.25">
      <c r="B176" s="2"/>
      <c r="C176" s="20"/>
      <c r="D176" s="20"/>
      <c r="E176" s="20"/>
      <c r="F176" s="20"/>
    </row>
    <row r="177" spans="2:6" x14ac:dyDescent="0.25">
      <c r="B177" s="2"/>
      <c r="C177" s="20"/>
      <c r="D177" s="20"/>
      <c r="E177" s="20"/>
      <c r="F177" s="20"/>
    </row>
    <row r="178" spans="2:6" x14ac:dyDescent="0.25">
      <c r="B178" s="1"/>
      <c r="C178" s="20"/>
      <c r="D178" s="20"/>
      <c r="E178" s="20"/>
      <c r="F178" s="20"/>
    </row>
    <row r="179" spans="2:6" x14ac:dyDescent="0.25">
      <c r="B179" s="1"/>
      <c r="C179" s="20"/>
      <c r="D179" s="20"/>
      <c r="E179" s="20"/>
      <c r="F179" s="20"/>
    </row>
    <row r="180" spans="2:6" x14ac:dyDescent="0.25">
      <c r="B180" s="1"/>
      <c r="C180" s="20"/>
      <c r="D180" s="20"/>
      <c r="E180" s="20"/>
      <c r="F180" s="20"/>
    </row>
    <row r="181" spans="2:6" x14ac:dyDescent="0.25">
      <c r="B181" s="1"/>
      <c r="C181" s="20"/>
      <c r="D181" s="20"/>
      <c r="E181" s="20"/>
      <c r="F181" s="20"/>
    </row>
    <row r="182" spans="2:6" x14ac:dyDescent="0.25">
      <c r="B182" s="1"/>
      <c r="C182" s="20"/>
      <c r="D182" s="20"/>
      <c r="E182" s="20"/>
      <c r="F182" s="20"/>
    </row>
    <row r="183" spans="2:6" x14ac:dyDescent="0.25">
      <c r="B183" s="1"/>
      <c r="C183" s="20"/>
      <c r="D183" s="20"/>
      <c r="E183" s="20"/>
      <c r="F183" s="20"/>
    </row>
    <row r="184" spans="2:6" x14ac:dyDescent="0.25">
      <c r="B184" s="1"/>
      <c r="C184" s="20"/>
      <c r="D184" s="20"/>
      <c r="E184" s="20"/>
      <c r="F184" s="20"/>
    </row>
    <row r="185" spans="2:6" x14ac:dyDescent="0.25">
      <c r="C185" s="20"/>
      <c r="D185" s="20"/>
      <c r="E185" s="20"/>
      <c r="F185" s="20"/>
    </row>
    <row r="186" spans="2:6" x14ac:dyDescent="0.25">
      <c r="C186" s="20"/>
      <c r="D186" s="20"/>
      <c r="E186" s="20"/>
      <c r="F186" s="20"/>
    </row>
    <row r="187" spans="2:6" x14ac:dyDescent="0.25">
      <c r="C187" s="20"/>
      <c r="D187" s="20"/>
      <c r="E187" s="20"/>
      <c r="F187" s="20"/>
    </row>
    <row r="188" spans="2:6" x14ac:dyDescent="0.25">
      <c r="C188" s="20"/>
      <c r="D188" s="20"/>
      <c r="E188" s="20"/>
      <c r="F188" s="20"/>
    </row>
    <row r="189" spans="2:6" x14ac:dyDescent="0.25">
      <c r="C189" s="20"/>
      <c r="D189" s="20"/>
      <c r="E189" s="20"/>
      <c r="F189" s="20"/>
    </row>
    <row r="190" spans="2:6" x14ac:dyDescent="0.25">
      <c r="C190" s="20"/>
      <c r="D190" s="20"/>
      <c r="E190" s="20"/>
      <c r="F190" s="20"/>
    </row>
    <row r="191" spans="2:6" x14ac:dyDescent="0.25">
      <c r="C191" s="20"/>
      <c r="D191" s="20"/>
      <c r="E191" s="20"/>
      <c r="F191" s="20"/>
    </row>
    <row r="192" spans="2:6" x14ac:dyDescent="0.25">
      <c r="C192" s="20"/>
      <c r="D192" s="20"/>
      <c r="E192" s="20"/>
      <c r="F192" s="20"/>
    </row>
    <row r="193" spans="3:6" x14ac:dyDescent="0.25">
      <c r="C193" s="20"/>
      <c r="D193" s="20"/>
      <c r="E193" s="20"/>
      <c r="F193" s="20"/>
    </row>
    <row r="194" spans="3:6" x14ac:dyDescent="0.25">
      <c r="C194" s="20"/>
      <c r="D194" s="20"/>
      <c r="E194" s="20"/>
      <c r="F194" s="20"/>
    </row>
    <row r="195" spans="3:6" x14ac:dyDescent="0.25">
      <c r="C195" s="20"/>
      <c r="D195" s="20"/>
      <c r="E195" s="20"/>
      <c r="F195" s="20"/>
    </row>
    <row r="196" spans="3:6" x14ac:dyDescent="0.25">
      <c r="C196" s="20"/>
      <c r="D196" s="20"/>
      <c r="E196" s="20"/>
      <c r="F196" s="20"/>
    </row>
    <row r="197" spans="3:6" x14ac:dyDescent="0.25">
      <c r="C197" s="20"/>
      <c r="D197" s="20"/>
      <c r="E197" s="20"/>
      <c r="F197" s="20"/>
    </row>
    <row r="198" spans="3:6" x14ac:dyDescent="0.25">
      <c r="C198" s="20"/>
      <c r="D198" s="20"/>
      <c r="E198" s="20"/>
      <c r="F198" s="20"/>
    </row>
    <row r="199" spans="3:6" x14ac:dyDescent="0.25">
      <c r="C199" s="20"/>
      <c r="D199" s="20"/>
      <c r="E199" s="20"/>
      <c r="F199" s="20"/>
    </row>
    <row r="200" spans="3:6" x14ac:dyDescent="0.25">
      <c r="C200" s="20"/>
      <c r="D200" s="20"/>
      <c r="E200" s="20"/>
      <c r="F200" s="20"/>
    </row>
    <row r="201" spans="3:6" x14ac:dyDescent="0.25">
      <c r="C201" s="20"/>
      <c r="D201" s="20"/>
      <c r="E201" s="20"/>
      <c r="F201" s="20"/>
    </row>
    <row r="202" spans="3:6" x14ac:dyDescent="0.25">
      <c r="C202" s="20"/>
      <c r="D202" s="20"/>
      <c r="E202" s="20"/>
      <c r="F202" s="20"/>
    </row>
    <row r="203" spans="3:6" x14ac:dyDescent="0.25">
      <c r="C203" s="20"/>
      <c r="D203" s="20"/>
      <c r="E203" s="20"/>
      <c r="F203" s="20"/>
    </row>
    <row r="204" spans="3:6" x14ac:dyDescent="0.25">
      <c r="C204" s="20"/>
      <c r="D204" s="20"/>
      <c r="E204" s="20"/>
      <c r="F204" s="20"/>
    </row>
    <row r="205" spans="3:6" x14ac:dyDescent="0.25">
      <c r="C205" s="20"/>
      <c r="D205" s="20"/>
      <c r="E205" s="20"/>
      <c r="F205" s="20"/>
    </row>
    <row r="206" spans="3:6" x14ac:dyDescent="0.25">
      <c r="C206" s="20"/>
      <c r="D206" s="20"/>
      <c r="E206" s="20"/>
      <c r="F206" s="20"/>
    </row>
    <row r="207" spans="3:6" x14ac:dyDescent="0.25">
      <c r="C207" s="20"/>
      <c r="D207" s="20"/>
      <c r="E207" s="20"/>
      <c r="F207" s="20"/>
    </row>
    <row r="208" spans="3:6" x14ac:dyDescent="0.25">
      <c r="C208" s="20"/>
      <c r="D208" s="20"/>
      <c r="E208" s="20"/>
      <c r="F208" s="20"/>
    </row>
    <row r="209" spans="3:6" x14ac:dyDescent="0.25">
      <c r="C209" s="20"/>
      <c r="D209" s="20"/>
      <c r="E209" s="20"/>
      <c r="F209" s="20"/>
    </row>
    <row r="210" spans="3:6" x14ac:dyDescent="0.25">
      <c r="C210" s="20"/>
      <c r="D210" s="20"/>
      <c r="E210" s="20"/>
      <c r="F210" s="20"/>
    </row>
    <row r="211" spans="3:6" x14ac:dyDescent="0.25">
      <c r="C211" s="20"/>
      <c r="D211" s="20"/>
      <c r="E211" s="20"/>
      <c r="F211" s="20"/>
    </row>
    <row r="212" spans="3:6" x14ac:dyDescent="0.25">
      <c r="C212" s="20"/>
      <c r="D212" s="20"/>
      <c r="E212" s="20"/>
      <c r="F212" s="20"/>
    </row>
    <row r="213" spans="3:6" x14ac:dyDescent="0.25">
      <c r="C213" s="20"/>
      <c r="D213" s="20"/>
      <c r="E213" s="20"/>
      <c r="F213" s="20"/>
    </row>
    <row r="214" spans="3:6" x14ac:dyDescent="0.25">
      <c r="C214" s="20"/>
      <c r="D214" s="20"/>
      <c r="E214" s="20"/>
      <c r="F214" s="20"/>
    </row>
    <row r="215" spans="3:6" x14ac:dyDescent="0.25">
      <c r="C215" s="20"/>
      <c r="D215" s="20"/>
      <c r="E215" s="20"/>
      <c r="F215" s="20"/>
    </row>
    <row r="216" spans="3:6" x14ac:dyDescent="0.25">
      <c r="C216" s="20"/>
      <c r="D216" s="20"/>
      <c r="E216" s="20"/>
      <c r="F216" s="20"/>
    </row>
    <row r="217" spans="3:6" x14ac:dyDescent="0.25">
      <c r="C217" s="20"/>
      <c r="D217" s="20"/>
      <c r="E217" s="20"/>
      <c r="F217" s="20"/>
    </row>
    <row r="218" spans="3:6" x14ac:dyDescent="0.25">
      <c r="C218" s="20"/>
      <c r="D218" s="20"/>
      <c r="E218" s="20"/>
      <c r="F218" s="20"/>
    </row>
    <row r="219" spans="3:6" x14ac:dyDescent="0.25">
      <c r="C219" s="20"/>
      <c r="D219" s="20"/>
      <c r="E219" s="20"/>
      <c r="F219" s="20"/>
    </row>
    <row r="220" spans="3:6" x14ac:dyDescent="0.25">
      <c r="C220" s="20"/>
      <c r="D220" s="20"/>
      <c r="E220" s="20"/>
      <c r="F220" s="20"/>
    </row>
    <row r="221" spans="3:6" x14ac:dyDescent="0.25">
      <c r="C221" s="20"/>
      <c r="D221" s="20"/>
      <c r="E221" s="20"/>
      <c r="F221" s="20"/>
    </row>
    <row r="222" spans="3:6" x14ac:dyDescent="0.25">
      <c r="C222" s="20"/>
      <c r="D222" s="20"/>
      <c r="E222" s="20"/>
      <c r="F222" s="20"/>
    </row>
    <row r="223" spans="3:6" x14ac:dyDescent="0.25">
      <c r="C223" s="20"/>
      <c r="D223" s="20"/>
      <c r="E223" s="20"/>
      <c r="F223" s="20"/>
    </row>
    <row r="224" spans="3:6" x14ac:dyDescent="0.25">
      <c r="C224" s="20"/>
      <c r="D224" s="20"/>
      <c r="E224" s="20"/>
      <c r="F224" s="20"/>
    </row>
    <row r="225" spans="3:6" x14ac:dyDescent="0.25">
      <c r="C225" s="20"/>
      <c r="D225" s="20"/>
      <c r="E225" s="20"/>
      <c r="F225" s="20"/>
    </row>
    <row r="226" spans="3:6" x14ac:dyDescent="0.25">
      <c r="C226" s="20"/>
      <c r="D226" s="20"/>
      <c r="E226" s="20"/>
      <c r="F226" s="20"/>
    </row>
    <row r="227" spans="3:6" x14ac:dyDescent="0.25">
      <c r="C227" s="20"/>
      <c r="D227" s="20"/>
      <c r="E227" s="20"/>
      <c r="F227" s="20"/>
    </row>
    <row r="228" spans="3:6" x14ac:dyDescent="0.25">
      <c r="C228" s="20"/>
      <c r="D228" s="20"/>
      <c r="E228" s="20"/>
      <c r="F228" s="20"/>
    </row>
    <row r="229" spans="3:6" x14ac:dyDescent="0.25">
      <c r="C229" s="20"/>
      <c r="D229" s="20"/>
      <c r="E229" s="20"/>
      <c r="F229" s="20"/>
    </row>
    <row r="230" spans="3:6" x14ac:dyDescent="0.25">
      <c r="C230" s="20"/>
      <c r="D230" s="20"/>
      <c r="E230" s="20"/>
      <c r="F230" s="20"/>
    </row>
    <row r="231" spans="3:6" x14ac:dyDescent="0.25">
      <c r="C231" s="20"/>
      <c r="D231" s="20"/>
      <c r="E231" s="20"/>
      <c r="F231" s="20"/>
    </row>
    <row r="232" spans="3:6" x14ac:dyDescent="0.25">
      <c r="C232" s="20"/>
      <c r="D232" s="20"/>
      <c r="E232" s="20"/>
      <c r="F232" s="20"/>
    </row>
    <row r="233" spans="3:6" x14ac:dyDescent="0.25">
      <c r="C233" s="20"/>
      <c r="D233" s="20"/>
      <c r="E233" s="20"/>
      <c r="F233" s="20"/>
    </row>
    <row r="234" spans="3:6" x14ac:dyDescent="0.25">
      <c r="C234" s="20"/>
      <c r="D234" s="20"/>
      <c r="E234" s="20"/>
      <c r="F234" s="20"/>
    </row>
    <row r="235" spans="3:6" x14ac:dyDescent="0.25">
      <c r="C235" s="20"/>
      <c r="D235" s="20"/>
      <c r="E235" s="20"/>
      <c r="F235" s="20"/>
    </row>
    <row r="236" spans="3:6" x14ac:dyDescent="0.25">
      <c r="C236" s="20"/>
      <c r="D236" s="20"/>
      <c r="E236" s="20"/>
      <c r="F236" s="20"/>
    </row>
    <row r="237" spans="3:6" x14ac:dyDescent="0.25">
      <c r="C237" s="20"/>
      <c r="D237" s="20"/>
      <c r="E237" s="20"/>
      <c r="F237" s="20"/>
    </row>
    <row r="238" spans="3:6" x14ac:dyDescent="0.25">
      <c r="C238" s="20"/>
      <c r="D238" s="20"/>
      <c r="E238" s="20"/>
      <c r="F238" s="20"/>
    </row>
    <row r="239" spans="3:6" x14ac:dyDescent="0.25">
      <c r="C239" s="20"/>
      <c r="D239" s="20"/>
      <c r="E239" s="20"/>
      <c r="F239" s="20"/>
    </row>
    <row r="240" spans="3:6" x14ac:dyDescent="0.25">
      <c r="C240" s="20"/>
      <c r="D240" s="20"/>
      <c r="E240" s="20"/>
      <c r="F240" s="20"/>
    </row>
    <row r="241" spans="3:6" x14ac:dyDescent="0.25">
      <c r="C241" s="20"/>
      <c r="D241" s="20"/>
      <c r="E241" s="20"/>
      <c r="F241" s="20"/>
    </row>
    <row r="242" spans="3:6" x14ac:dyDescent="0.25">
      <c r="C242" s="20"/>
      <c r="D242" s="20"/>
      <c r="E242" s="20"/>
      <c r="F242" s="20"/>
    </row>
    <row r="243" spans="3:6" x14ac:dyDescent="0.25">
      <c r="C243" s="20"/>
      <c r="D243" s="20"/>
      <c r="E243" s="20"/>
      <c r="F243" s="20"/>
    </row>
    <row r="244" spans="3:6" x14ac:dyDescent="0.25">
      <c r="C244" s="20"/>
      <c r="D244" s="20"/>
      <c r="E244" s="20"/>
      <c r="F244" s="20"/>
    </row>
    <row r="245" spans="3:6" x14ac:dyDescent="0.25">
      <c r="C245" s="20"/>
      <c r="D245" s="20"/>
      <c r="E245" s="20"/>
      <c r="F245" s="20"/>
    </row>
    <row r="246" spans="3:6" x14ac:dyDescent="0.25">
      <c r="C246" s="20"/>
      <c r="D246" s="20"/>
      <c r="E246" s="20"/>
      <c r="F246" s="20"/>
    </row>
    <row r="247" spans="3:6" x14ac:dyDescent="0.25">
      <c r="C247" s="20"/>
      <c r="D247" s="20"/>
      <c r="E247" s="20"/>
      <c r="F247" s="20"/>
    </row>
    <row r="248" spans="3:6" x14ac:dyDescent="0.25">
      <c r="C248" s="20"/>
      <c r="D248" s="20"/>
      <c r="E248" s="20"/>
      <c r="F248" s="20"/>
    </row>
    <row r="249" spans="3:6" x14ac:dyDescent="0.25">
      <c r="C249" s="20"/>
      <c r="D249" s="20"/>
      <c r="E249" s="20"/>
      <c r="F249" s="20"/>
    </row>
    <row r="250" spans="3:6" x14ac:dyDescent="0.25">
      <c r="C250" s="20"/>
      <c r="D250" s="20"/>
      <c r="E250" s="20"/>
      <c r="F250" s="20"/>
    </row>
    <row r="251" spans="3:6" x14ac:dyDescent="0.25">
      <c r="C251" s="20"/>
      <c r="D251" s="20"/>
      <c r="E251" s="20"/>
      <c r="F251" s="20"/>
    </row>
    <row r="252" spans="3:6" x14ac:dyDescent="0.25">
      <c r="C252" s="20"/>
      <c r="D252" s="20"/>
      <c r="E252" s="20"/>
      <c r="F252" s="20"/>
    </row>
    <row r="253" spans="3:6" x14ac:dyDescent="0.25">
      <c r="C253" s="20"/>
      <c r="D253" s="20"/>
      <c r="E253" s="20"/>
      <c r="F253" s="20"/>
    </row>
    <row r="254" spans="3:6" x14ac:dyDescent="0.25">
      <c r="C254" s="20"/>
      <c r="D254" s="20"/>
      <c r="E254" s="20"/>
      <c r="F254" s="20"/>
    </row>
    <row r="255" spans="3:6" x14ac:dyDescent="0.25">
      <c r="C255" s="20"/>
      <c r="D255" s="20"/>
      <c r="E255" s="20"/>
      <c r="F255" s="20"/>
    </row>
    <row r="256" spans="3:6" x14ac:dyDescent="0.25">
      <c r="C256" s="20"/>
      <c r="D256" s="20"/>
      <c r="E256" s="20"/>
      <c r="F256" s="20"/>
    </row>
    <row r="257" spans="3:6" x14ac:dyDescent="0.25">
      <c r="C257" s="20"/>
      <c r="D257" s="20"/>
      <c r="E257" s="20"/>
      <c r="F257" s="20"/>
    </row>
    <row r="258" spans="3:6" x14ac:dyDescent="0.25">
      <c r="C258" s="20"/>
      <c r="D258" s="20"/>
      <c r="E258" s="20"/>
      <c r="F258" s="20"/>
    </row>
    <row r="259" spans="3:6" x14ac:dyDescent="0.25">
      <c r="C259" s="20"/>
      <c r="D259" s="20"/>
      <c r="E259" s="20"/>
      <c r="F259" s="20"/>
    </row>
    <row r="260" spans="3:6" x14ac:dyDescent="0.25">
      <c r="C260" s="20"/>
      <c r="D260" s="20"/>
      <c r="E260" s="20"/>
      <c r="F260" s="20"/>
    </row>
    <row r="261" spans="3:6" x14ac:dyDescent="0.25">
      <c r="C261" s="20"/>
      <c r="D261" s="20"/>
      <c r="E261" s="20"/>
      <c r="F261" s="20"/>
    </row>
    <row r="262" spans="3:6" x14ac:dyDescent="0.25">
      <c r="C262" s="20"/>
      <c r="D262" s="20"/>
      <c r="E262" s="20"/>
      <c r="F262" s="20"/>
    </row>
  </sheetData>
  <mergeCells count="8">
    <mergeCell ref="A2:E2"/>
    <mergeCell ref="A3:E3"/>
    <mergeCell ref="A140:B140"/>
    <mergeCell ref="C6:C9"/>
    <mergeCell ref="D6:D8"/>
    <mergeCell ref="E6:E8"/>
    <mergeCell ref="A6:A7"/>
    <mergeCell ref="B6:B7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Ciechańska-Gołyńska</dc:creator>
  <cp:lastModifiedBy>Aneta Ciechańska-Gołyńska</cp:lastModifiedBy>
  <dcterms:created xsi:type="dcterms:W3CDTF">2011-10-21T12:03:43Z</dcterms:created>
  <dcterms:modified xsi:type="dcterms:W3CDTF">2011-10-24T10:58:15Z</dcterms:modified>
</cp:coreProperties>
</file>