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8195" windowHeight="11070" firstSheet="6" activeTab="15"/>
  </bookViews>
  <sheets>
    <sheet name="zal nr 1" sheetId="1" r:id="rId1"/>
    <sheet name="zal nr 2" sheetId="2" r:id="rId2"/>
    <sheet name="zal nr 3" sheetId="3" r:id="rId3"/>
    <sheet name="zal nr 4" sheetId="4" r:id="rId4"/>
    <sheet name="zal nr 5" sheetId="6" r:id="rId5"/>
    <sheet name="zal nr 6" sheetId="7" r:id="rId6"/>
    <sheet name="zal nr 7" sheetId="8" r:id="rId7"/>
    <sheet name="zal nr 8" sheetId="9" r:id="rId8"/>
    <sheet name="zal nr 9" sheetId="10" r:id="rId9"/>
    <sheet name="zal nr 10" sheetId="11" r:id="rId10"/>
    <sheet name="zal nr 11" sheetId="12" r:id="rId11"/>
    <sheet name="zal nr 12" sheetId="13" r:id="rId12"/>
    <sheet name="zal nr 13" sheetId="14" r:id="rId13"/>
    <sheet name="zal nr 14" sheetId="5" r:id="rId14"/>
    <sheet name="zal nr 15" sheetId="15" r:id="rId15"/>
    <sheet name="zal nr 16" sheetId="16" r:id="rId16"/>
  </sheets>
  <calcPr calcId="145621"/>
</workbook>
</file>

<file path=xl/calcChain.xml><?xml version="1.0" encoding="utf-8"?>
<calcChain xmlns="http://schemas.openxmlformats.org/spreadsheetml/2006/main">
  <c r="K32" i="16" l="1"/>
  <c r="K31" i="16"/>
  <c r="K30" i="16"/>
  <c r="K24" i="16"/>
  <c r="K23" i="16"/>
  <c r="J22" i="16"/>
  <c r="I22" i="16"/>
  <c r="K22" i="16" s="1"/>
  <c r="H22" i="16"/>
  <c r="J20" i="16"/>
  <c r="I20" i="16"/>
  <c r="K20" i="16" s="1"/>
  <c r="H20" i="16"/>
  <c r="J11" i="16"/>
  <c r="H11" i="16"/>
  <c r="J8" i="16"/>
  <c r="H8" i="16"/>
  <c r="J7" i="16"/>
  <c r="H7" i="16"/>
  <c r="H12" i="13" l="1"/>
  <c r="F12" i="13"/>
  <c r="D12" i="13"/>
  <c r="C12" i="13"/>
  <c r="F22" i="12" l="1"/>
  <c r="E22" i="12"/>
  <c r="F11" i="12"/>
  <c r="E11" i="12"/>
  <c r="E41" i="15"/>
  <c r="E40" i="15"/>
  <c r="E39" i="15"/>
  <c r="E38" i="15"/>
  <c r="E37" i="15"/>
  <c r="E36" i="15"/>
  <c r="E35" i="15"/>
  <c r="E34" i="15"/>
  <c r="E18" i="15"/>
  <c r="E17" i="15"/>
  <c r="E16" i="15"/>
  <c r="E15" i="15"/>
  <c r="E14" i="15"/>
  <c r="E13" i="15"/>
  <c r="E12" i="15"/>
  <c r="E11" i="15"/>
  <c r="D18" i="15"/>
  <c r="D41" i="15"/>
  <c r="H48" i="14" l="1"/>
  <c r="H47" i="14"/>
  <c r="H46" i="14"/>
  <c r="H45" i="14"/>
  <c r="H44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G48" i="14"/>
  <c r="G44" i="14"/>
  <c r="G12" i="14"/>
  <c r="C18" i="15" l="1"/>
  <c r="C41" i="15"/>
  <c r="F44" i="14"/>
  <c r="F48" i="14" s="1"/>
  <c r="F12" i="14"/>
  <c r="G22" i="12" l="1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12" i="11"/>
  <c r="F12" i="11"/>
  <c r="E12" i="11"/>
  <c r="G11" i="11"/>
  <c r="G10" i="11"/>
  <c r="G9" i="11"/>
  <c r="G8" i="10" l="1"/>
  <c r="G7" i="10"/>
  <c r="G13" i="9"/>
  <c r="G12" i="9"/>
  <c r="G8" i="9"/>
  <c r="G7" i="9"/>
  <c r="F18" i="8"/>
  <c r="F17" i="8"/>
  <c r="F10" i="8"/>
  <c r="F9" i="8"/>
  <c r="F19" i="7"/>
  <c r="F18" i="7"/>
  <c r="F10" i="7"/>
  <c r="F9" i="7"/>
  <c r="F47" i="6"/>
  <c r="F46" i="6"/>
  <c r="F45" i="6"/>
  <c r="F44" i="6"/>
  <c r="F43" i="6"/>
  <c r="F42" i="6"/>
  <c r="F41" i="6"/>
  <c r="F40" i="6"/>
  <c r="F39" i="6"/>
  <c r="F38" i="6"/>
  <c r="F37" i="6"/>
  <c r="F36" i="6"/>
  <c r="E47" i="6"/>
  <c r="D47" i="6"/>
  <c r="F20" i="6"/>
  <c r="F19" i="6"/>
  <c r="F18" i="6"/>
  <c r="F17" i="6"/>
  <c r="F16" i="6"/>
  <c r="F15" i="6"/>
  <c r="F14" i="6"/>
  <c r="F13" i="6"/>
  <c r="F12" i="6"/>
  <c r="F11" i="6"/>
  <c r="F10" i="6"/>
  <c r="E21" i="6"/>
  <c r="F21" i="6" s="1"/>
  <c r="D21" i="6"/>
  <c r="H42" i="5" l="1"/>
  <c r="G42" i="5"/>
  <c r="H37" i="5"/>
  <c r="H41" i="5"/>
  <c r="H40" i="5"/>
  <c r="H39" i="5"/>
  <c r="H38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F42" i="5"/>
  <c r="E42" i="5"/>
  <c r="F42" i="4" l="1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E42" i="4"/>
  <c r="D42" i="4"/>
  <c r="E39" i="4"/>
  <c r="D39" i="4"/>
  <c r="E32" i="4"/>
  <c r="D32" i="4"/>
  <c r="E23" i="4"/>
  <c r="D23" i="4"/>
  <c r="E12" i="4"/>
  <c r="D12" i="4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D100" i="3"/>
  <c r="E96" i="3"/>
  <c r="D96" i="3"/>
  <c r="E93" i="3"/>
  <c r="D93" i="3"/>
  <c r="E86" i="3"/>
  <c r="D86" i="3"/>
  <c r="E83" i="3"/>
  <c r="D83" i="3"/>
  <c r="E67" i="3"/>
  <c r="D67" i="3"/>
  <c r="E63" i="3"/>
  <c r="D63" i="3"/>
  <c r="E54" i="3"/>
  <c r="D54" i="3"/>
  <c r="E50" i="3"/>
  <c r="D50" i="3"/>
  <c r="E47" i="3"/>
  <c r="D47" i="3"/>
  <c r="E37" i="3"/>
  <c r="D37" i="3"/>
  <c r="E33" i="3"/>
  <c r="D33" i="3"/>
  <c r="E26" i="3"/>
  <c r="E100" i="3" s="1"/>
  <c r="D26" i="3"/>
  <c r="E23" i="3"/>
  <c r="D23" i="3"/>
  <c r="E20" i="3"/>
  <c r="D20" i="3"/>
  <c r="E17" i="3"/>
  <c r="D17" i="3"/>
  <c r="E8" i="3"/>
  <c r="D8" i="3"/>
  <c r="E134" i="1" l="1"/>
  <c r="D134" i="1"/>
  <c r="C134" i="1"/>
  <c r="E133" i="1"/>
  <c r="E132" i="1"/>
  <c r="E131" i="1"/>
  <c r="E130" i="1"/>
  <c r="E129" i="1"/>
  <c r="E128" i="1"/>
  <c r="E126" i="1"/>
  <c r="E125" i="1"/>
  <c r="E124" i="1"/>
  <c r="E123" i="1"/>
  <c r="E122" i="1"/>
  <c r="E121" i="1"/>
  <c r="E120" i="1"/>
  <c r="E119" i="1"/>
  <c r="D128" i="1"/>
  <c r="C128" i="1"/>
  <c r="D119" i="1"/>
  <c r="C119" i="1"/>
  <c r="E118" i="1"/>
  <c r="E117" i="1"/>
  <c r="E116" i="1"/>
  <c r="E115" i="1"/>
  <c r="E114" i="1"/>
  <c r="E113" i="1"/>
  <c r="E111" i="1"/>
  <c r="E110" i="1"/>
  <c r="E106" i="1"/>
  <c r="E104" i="1"/>
  <c r="E103" i="1"/>
  <c r="E102" i="1"/>
  <c r="E101" i="1"/>
  <c r="D112" i="1"/>
  <c r="E112" i="1" s="1"/>
  <c r="C112" i="1"/>
  <c r="D100" i="1"/>
  <c r="C100" i="1"/>
  <c r="E100" i="1" s="1"/>
  <c r="E98" i="1"/>
  <c r="E96" i="1"/>
  <c r="E95" i="1"/>
  <c r="E94" i="1"/>
  <c r="E93" i="1"/>
  <c r="E92" i="1"/>
  <c r="E91" i="1"/>
  <c r="E90" i="1"/>
  <c r="E89" i="1"/>
  <c r="E88" i="1"/>
  <c r="D97" i="1" l="1"/>
  <c r="E97" i="1" s="1"/>
  <c r="C97" i="1"/>
  <c r="D87" i="1"/>
  <c r="E87" i="1" s="1"/>
  <c r="C87" i="1"/>
  <c r="E86" i="1"/>
  <c r="E85" i="1"/>
  <c r="E84" i="1"/>
  <c r="E83" i="1"/>
  <c r="E82" i="1"/>
  <c r="E81" i="1"/>
  <c r="E80" i="1"/>
  <c r="E79" i="1"/>
  <c r="E77" i="1"/>
  <c r="E76" i="1"/>
  <c r="E75" i="1"/>
  <c r="E74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3" i="1"/>
  <c r="E52" i="1"/>
  <c r="E51" i="1"/>
  <c r="E50" i="1"/>
  <c r="E49" i="1"/>
  <c r="E48" i="1"/>
  <c r="E47" i="1"/>
  <c r="E46" i="1"/>
  <c r="E44" i="1"/>
  <c r="E43" i="1"/>
  <c r="E41" i="1"/>
  <c r="E40" i="1"/>
  <c r="E39" i="1"/>
  <c r="E38" i="1"/>
  <c r="E37" i="1"/>
  <c r="E32" i="1"/>
  <c r="E30" i="1"/>
  <c r="E29" i="1"/>
  <c r="E27" i="1"/>
  <c r="E26" i="1"/>
  <c r="E25" i="1"/>
  <c r="E24" i="1"/>
  <c r="E22" i="1"/>
  <c r="E21" i="1"/>
  <c r="E19" i="1"/>
  <c r="E18" i="1"/>
  <c r="E15" i="1"/>
  <c r="E13" i="1"/>
  <c r="E12" i="1"/>
  <c r="D78" i="1"/>
  <c r="E78" i="1" s="1"/>
  <c r="C78" i="1"/>
  <c r="D54" i="1"/>
  <c r="E54" i="1" s="1"/>
  <c r="C54" i="1"/>
  <c r="D45" i="1"/>
  <c r="E45" i="1" s="1"/>
  <c r="C45" i="1"/>
  <c r="D42" i="1"/>
  <c r="E42" i="1" s="1"/>
  <c r="C42" i="1"/>
  <c r="D31" i="1"/>
  <c r="E31" i="1" s="1"/>
  <c r="C31" i="1"/>
  <c r="D28" i="1"/>
  <c r="E28" i="1" s="1"/>
  <c r="C28" i="1"/>
  <c r="D23" i="1"/>
  <c r="E23" i="1" s="1"/>
  <c r="C23" i="1"/>
  <c r="D20" i="1"/>
  <c r="E20" i="1" s="1"/>
  <c r="C20" i="1"/>
  <c r="D17" i="1"/>
  <c r="E17" i="1" s="1"/>
  <c r="C17" i="1"/>
  <c r="D11" i="1" l="1"/>
  <c r="E11" i="1" s="1"/>
  <c r="C11" i="1"/>
  <c r="E144" i="1"/>
  <c r="E143" i="1"/>
  <c r="E142" i="1"/>
  <c r="D145" i="1"/>
  <c r="E145" i="1" s="1"/>
  <c r="F114" i="2"/>
  <c r="F112" i="2"/>
  <c r="E114" i="2"/>
  <c r="D114" i="2"/>
  <c r="F104" i="2" l="1"/>
  <c r="F103" i="2"/>
  <c r="F102" i="2"/>
  <c r="F100" i="2"/>
  <c r="F99" i="2"/>
  <c r="F97" i="2"/>
  <c r="F96" i="2"/>
  <c r="F95" i="2"/>
  <c r="F94" i="2"/>
  <c r="F93" i="2"/>
  <c r="F92" i="2"/>
  <c r="F91" i="2"/>
  <c r="F90" i="2"/>
  <c r="F88" i="2"/>
  <c r="F87" i="2"/>
  <c r="F85" i="2"/>
  <c r="F84" i="2"/>
  <c r="F80" i="2"/>
  <c r="F79" i="2"/>
  <c r="F78" i="2"/>
  <c r="F77" i="2"/>
  <c r="F76" i="2"/>
  <c r="F75" i="2"/>
  <c r="F74" i="2"/>
  <c r="F73" i="2"/>
  <c r="F72" i="2"/>
  <c r="F71" i="2"/>
  <c r="F69" i="2"/>
  <c r="F68" i="2"/>
  <c r="F67" i="2"/>
  <c r="F65" i="2"/>
  <c r="F64" i="2"/>
  <c r="F63" i="2"/>
  <c r="F62" i="2"/>
  <c r="F61" i="2"/>
  <c r="F60" i="2"/>
  <c r="F59" i="2"/>
  <c r="F58" i="2"/>
  <c r="F56" i="2"/>
  <c r="F55" i="2"/>
  <c r="F54" i="2"/>
  <c r="F52" i="2"/>
  <c r="F51" i="2"/>
  <c r="F49" i="2"/>
  <c r="F48" i="2"/>
  <c r="F44" i="2"/>
  <c r="F43" i="2"/>
  <c r="F42" i="2"/>
  <c r="F40" i="2"/>
  <c r="F39" i="2"/>
  <c r="F38" i="2"/>
  <c r="F36" i="2"/>
  <c r="F35" i="2"/>
  <c r="F34" i="2"/>
  <c r="F33" i="2"/>
  <c r="F32" i="2"/>
  <c r="F31" i="2"/>
  <c r="F29" i="2"/>
  <c r="F28" i="2"/>
  <c r="F26" i="2"/>
  <c r="F25" i="2"/>
  <c r="F23" i="2"/>
  <c r="F22" i="2"/>
  <c r="F21" i="2"/>
  <c r="F20" i="2"/>
  <c r="F18" i="2"/>
  <c r="F17" i="2"/>
  <c r="F16" i="2"/>
  <c r="F15" i="2"/>
  <c r="F14" i="2"/>
  <c r="F13" i="2"/>
  <c r="F12" i="2"/>
  <c r="F11" i="2"/>
  <c r="E101" i="2"/>
  <c r="F101" i="2" s="1"/>
  <c r="D101" i="2"/>
  <c r="D105" i="2" s="1"/>
  <c r="E98" i="2"/>
  <c r="F98" i="2" s="1"/>
  <c r="D98" i="2"/>
  <c r="E89" i="2"/>
  <c r="F89" i="2" s="1"/>
  <c r="D89" i="2"/>
  <c r="E86" i="2"/>
  <c r="F86" i="2" s="1"/>
  <c r="D86" i="2"/>
  <c r="E70" i="2"/>
  <c r="F70" i="2" s="1"/>
  <c r="D70" i="2"/>
  <c r="E66" i="2"/>
  <c r="F66" i="2" s="1"/>
  <c r="D66" i="2"/>
  <c r="E57" i="2"/>
  <c r="F57" i="2" s="1"/>
  <c r="D57" i="2"/>
  <c r="E53" i="2"/>
  <c r="F53" i="2" s="1"/>
  <c r="D53" i="2"/>
  <c r="E50" i="2"/>
  <c r="F50" i="2" s="1"/>
  <c r="D50" i="2"/>
  <c r="E41" i="2"/>
  <c r="F41" i="2" s="1"/>
  <c r="D41" i="2"/>
  <c r="E37" i="2"/>
  <c r="F37" i="2" s="1"/>
  <c r="D37" i="2"/>
  <c r="E30" i="2"/>
  <c r="F30" i="2" s="1"/>
  <c r="D30" i="2"/>
  <c r="E27" i="2"/>
  <c r="F27" i="2" s="1"/>
  <c r="D27" i="2"/>
  <c r="E24" i="2"/>
  <c r="F24" i="2" s="1"/>
  <c r="D24" i="2"/>
  <c r="E19" i="2"/>
  <c r="F19" i="2" s="1"/>
  <c r="D19" i="2"/>
  <c r="E10" i="2"/>
  <c r="F10" i="2" s="1"/>
  <c r="D10" i="2"/>
  <c r="E105" i="2" l="1"/>
  <c r="F105" i="2" s="1"/>
</calcChain>
</file>

<file path=xl/sharedStrings.xml><?xml version="1.0" encoding="utf-8"?>
<sst xmlns="http://schemas.openxmlformats.org/spreadsheetml/2006/main" count="875" uniqueCount="434">
  <si>
    <t>Załącznik Nr 1</t>
  </si>
  <si>
    <t>DOCHODY I PRZYCHODY</t>
  </si>
  <si>
    <t>DOCHODY</t>
  </si>
  <si>
    <t>Dział</t>
  </si>
  <si>
    <t>Źródło dochodów*</t>
  </si>
  <si>
    <t>Plan dochodów na 2011 rok</t>
  </si>
  <si>
    <t>Wykonanie w %</t>
  </si>
  <si>
    <t>010</t>
  </si>
  <si>
    <t>Rolnictwo i łowiectwo</t>
  </si>
  <si>
    <t>wpływy z różnych opłat</t>
  </si>
  <si>
    <t>pozostałe odsetki</t>
  </si>
  <si>
    <t>dotacje celowe otrzymane z budżetu państwa na realizację zadań bieżących z zakresu administracji rządowej oraz innych zadań zleconych gminie (związkom gmin) ustawami</t>
  </si>
  <si>
    <t>środki na dofinansowanie własnych inwestycji gmin (związków gmin), powiatów (związków powiatów), samorządów województw, pozyskane z innych źródeł</t>
  </si>
  <si>
    <t>150</t>
  </si>
  <si>
    <t>Przetwórstwo przemysłowe</t>
  </si>
  <si>
    <t>dotacje celowe w ramach programów finansowanych z udziałem środków europejskich oraz środków, o których mowa w art. 5 ust. 1 pkt 3 oraz ust. 3 pkt 5 i 6 ustawy, lub płatności w ramach budżetu środków europejskich (§ 200)</t>
  </si>
  <si>
    <t>dotacje celowe w ramach programów finansowanych z udziałem środków europejskich oraz środków, o których mowa w art.5 ust. 1 pkt 3 oraz ust. 3 pkt 5 i 6 ustawy, lub płatności w ramach budżetu środków europejskich (§ 620)</t>
  </si>
  <si>
    <t>500</t>
  </si>
  <si>
    <t>Handel</t>
  </si>
  <si>
    <t>wpływy z róznych dochodów</t>
  </si>
  <si>
    <t>600</t>
  </si>
  <si>
    <t>Transport i łączność</t>
  </si>
  <si>
    <t>wpływy z różnych dochodów</t>
  </si>
  <si>
    <t>dotacje celowe otrzymane z powiatu na zadania bieżące realizowane na podstawie porozumień między jednostkami samorządu terytorialnego</t>
  </si>
  <si>
    <t>630</t>
  </si>
  <si>
    <t>Turystyka</t>
  </si>
  <si>
    <r>
      <t>dotacje celowe w ramach programów finansowanych z udziałem środków europejskich oraz środków, o których mowa w art. 5 ust. 1 pkt 3 oraz ust. 3 pkt 5 i 6 ustawy, lub płatności w ramach budżetu środków europejskich (</t>
    </r>
    <r>
      <rPr>
        <sz val="10"/>
        <rFont val="Arial"/>
        <charset val="238"/>
      </rPr>
      <t>§</t>
    </r>
    <r>
      <rPr>
        <sz val="10"/>
        <rFont val="Arial"/>
        <family val="2"/>
        <charset val="238"/>
      </rPr>
      <t xml:space="preserve"> 200)</t>
    </r>
  </si>
  <si>
    <t>700</t>
  </si>
  <si>
    <t>Gospodarka mieszkaniowa</t>
  </si>
  <si>
    <t>wpływy z opłat za zarząd, użytkowanie i użytkowanie wieczyste nieruchomości</t>
  </si>
  <si>
    <t>1</t>
  </si>
  <si>
    <t>dochody z najmu i dzierżawy składników majątkowych Skarbu Państwa, jednostek samorządu terytorialnego lub innych jednostek zaliczanych do sektora finansów publicznych oraz innych umów o podobnym charakterze</t>
  </si>
  <si>
    <t>wpływy z tytułu przekształcenia prawa użytkowania wieczystego przysługującego osobowm fizycznym w prawo własności</t>
  </si>
  <si>
    <t>wpłaty z tytułu odpłatnego nabycia prawa własności oraz prawa użytkowania wieczystego nieruchomości</t>
  </si>
  <si>
    <t>Działalność usługowa</t>
  </si>
  <si>
    <t>otrzymane spadki, zapisy i darowizny w postaci pieniężnej</t>
  </si>
  <si>
    <t>dotacje celowe otryzmane z budżetu państwa na zadania bieżące realizowane przez gminę na podstawie porozumień z organanmi administracji rządowej</t>
  </si>
  <si>
    <t>Administracja publiczna</t>
  </si>
  <si>
    <t>dochody jednostek samorządu terytorialnego związane z realizacją zadań z zakresu administracji rządowej oraz innych zadań zleconych ustawami</t>
  </si>
  <si>
    <t>wpływy z róznych opłat</t>
  </si>
  <si>
    <t>środki na dofinansowanie własnych zadań bieżących gmin (związków gmin), powiatów (związków powiatów), samorzadów województw, pozyskane z innych źródeł</t>
  </si>
  <si>
    <t>Urzędy naczelnych organów władzy państwowej, kontroli i ochrony prawa oraz sądownictwa</t>
  </si>
  <si>
    <t>Bezpieczeństwo publiczne i ochrona przeciwpożarowa</t>
  </si>
  <si>
    <t>Dochody od osób prawnych, od osób fizycznych i od innych jednostek nieposiadających osobowości prawnej oraz wydatki związane z ich poborem</t>
  </si>
  <si>
    <t>podatek od działalności gospodarczej osób fizycznych, opłacany w formie karty podatkowej</t>
  </si>
  <si>
    <t>podatek od nieruchomości</t>
  </si>
  <si>
    <t>podatek rolny</t>
  </si>
  <si>
    <t>podatek leśny</t>
  </si>
  <si>
    <t>podatek od środków transportowych</t>
  </si>
  <si>
    <t>podatek od czynności cywilnoprawnych</t>
  </si>
  <si>
    <t>podatek od spadków i darowizn</t>
  </si>
  <si>
    <t>opłata od posiadania psów</t>
  </si>
  <si>
    <t>wpływy z opłaty targowej</t>
  </si>
  <si>
    <t>odsetki od nieterminowych wpłat podatków i opłat</t>
  </si>
  <si>
    <t>rekompensaty utraconych dochodów w podatkach i opłatach lokalnych</t>
  </si>
  <si>
    <t>wpływy z opłaty eksploatacyjnej</t>
  </si>
  <si>
    <t>wpływy z opłat za zezwolenia na sprzedaż napojów alkoholowych</t>
  </si>
  <si>
    <t>wpływy z innych lokalnych opłat pobieranych przez jednostki samorządu terytorialnego na podstawie odrębnych ustaw</t>
  </si>
  <si>
    <t>podatek dochodowy od osób fizycznych</t>
  </si>
  <si>
    <t>podfatek dochodowy od osób prawnych</t>
  </si>
  <si>
    <t>Różne rozliczenia</t>
  </si>
  <si>
    <t>subwencje ogólne  z budżetu państwa</t>
  </si>
  <si>
    <t>odsetki od pożyczek udzielonych przez jednostkę samorzadu terytorialnego</t>
  </si>
  <si>
    <t>Oświata i wychowanie</t>
  </si>
  <si>
    <t>wpływy z usług</t>
  </si>
  <si>
    <t>wpływy do budżetu pozostałości środków finansowych gromadzonych na wydzielonym rachunku jednostki budżetowej</t>
  </si>
  <si>
    <t>dotacje celowe otrzymane z budżetu państwa na realizację inwestycji i zakupów inwestycyjnych własnych gmin (związków gmin)</t>
  </si>
  <si>
    <t>Ochrona zdrowia</t>
  </si>
  <si>
    <t>Pomoc społeczna</t>
  </si>
  <si>
    <t>dotacje celowe otrzymane z budżetu państwa na realizację własnych zadań bieżących gmin (związków gmin)</t>
  </si>
  <si>
    <t>Pozostałe zadania w zakresie polityki społecznej</t>
  </si>
  <si>
    <t>Edukacyjna opieka wychowawcza</t>
  </si>
  <si>
    <t>Gospodarka komunalna i ochrona środowiska</t>
  </si>
  <si>
    <t>wpływy z opłaty produktowej</t>
  </si>
  <si>
    <t xml:space="preserve">Kultura fizyczna </t>
  </si>
  <si>
    <t>DOCHODY OGÓŁEM</t>
  </si>
  <si>
    <t>* nazwa źródła dochodów wg nazw paragrafów</t>
  </si>
  <si>
    <t>PRZYCHODY</t>
  </si>
  <si>
    <t>§</t>
  </si>
  <si>
    <t>Okreslenia</t>
  </si>
  <si>
    <t>Plan na 2011 rok</t>
  </si>
  <si>
    <t xml:space="preserve">kredyty </t>
  </si>
  <si>
    <t>spłata pożyczek udzielonych</t>
  </si>
  <si>
    <t>inne źródła (wolne środki)</t>
  </si>
  <si>
    <t>PRZYCHODY OGÓŁEM</t>
  </si>
  <si>
    <t>Wykonanie za  2011 rok</t>
  </si>
  <si>
    <t>Załącznik Nr 2</t>
  </si>
  <si>
    <t>WYDATKI I ROZCHODY</t>
  </si>
  <si>
    <r>
      <t xml:space="preserve">                                          </t>
    </r>
    <r>
      <rPr>
        <b/>
        <sz val="12"/>
        <rFont val="Arial"/>
        <charset val="238"/>
      </rPr>
      <t>WYDATKI</t>
    </r>
  </si>
  <si>
    <t>Rozdział</t>
  </si>
  <si>
    <t>Nazwa działu i rozdziału</t>
  </si>
  <si>
    <t>Plan wydatków na 2011 rok</t>
  </si>
  <si>
    <t>01030</t>
  </si>
  <si>
    <t>Izby rolnicze</t>
  </si>
  <si>
    <t>01095</t>
  </si>
  <si>
    <t>Pozoztała działalność</t>
  </si>
  <si>
    <t>Rozwój kadr nowoczesnej gospodarki i przedsiębiorczości</t>
  </si>
  <si>
    <t>400</t>
  </si>
  <si>
    <t>Wytwarzanie i zaopatrywanie w energię elektryczną, gaz i wodę</t>
  </si>
  <si>
    <t>Dostarczanie wody</t>
  </si>
  <si>
    <t>Pozostała działalność</t>
  </si>
  <si>
    <t>Drogi publiczne powiatowe</t>
  </si>
  <si>
    <t>Drogi publiczne gminne</t>
  </si>
  <si>
    <t>Zadania w zakresie upowszechniania turystyki</t>
  </si>
  <si>
    <t>Gospodarka gruntami i nieruchomościami</t>
  </si>
  <si>
    <t>Plany zagospodarowania przestrzennego</t>
  </si>
  <si>
    <t>Cmentarze</t>
  </si>
  <si>
    <t>Urzędy wojewódzkie</t>
  </si>
  <si>
    <t>Rady gmin</t>
  </si>
  <si>
    <t>Urzędy gmin (miast i miast na prawach powiatu)</t>
  </si>
  <si>
    <t>Spis powszechny i inne</t>
  </si>
  <si>
    <t>Promocja jednostek samorządu terytorialnego</t>
  </si>
  <si>
    <t xml:space="preserve">Urzędy naczelnych organów władzy państwowej, kontroli i ochrony prawa </t>
  </si>
  <si>
    <t>Wybory do rad gmin, rad powiatów i sejmików województw, wybory wójtów, burmistrzów i prezydentów miast oraz referenda gminne, powiatowe i wojewódzkie</t>
  </si>
  <si>
    <t>Komendy Wojewódzkie Policji</t>
  </si>
  <si>
    <t>Ochotnicze straże pożarne</t>
  </si>
  <si>
    <t>Obrona cywilna</t>
  </si>
  <si>
    <t>Pobór podatków, opłat i niepodatkowych należności budżetowych</t>
  </si>
  <si>
    <t>Obsługa długu publicznego</t>
  </si>
  <si>
    <t>Obsługa papierów wartościowych, kredytów i pożyczek jednostek samorządu terytorialnego</t>
  </si>
  <si>
    <t>Rozliczenia z tytułu poręczeń i gwarancji udzielonych przez Skarb Państwa lub jednostkę samorządu terytorialnego</t>
  </si>
  <si>
    <t>Różne rozliczenia finansowe</t>
  </si>
  <si>
    <t>Rezerwy ogólne i celowe</t>
  </si>
  <si>
    <t>Część równoważąca subwencji ogólnej dla gmin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</si>
  <si>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</si>
  <si>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</si>
  <si>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</si>
  <si>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</si>
  <si>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</si>
  <si>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ekonomiczno-administracyjnej szkół</t>
  </si>
  <si>
    <t>Dokształcanie i doskonalenie nauczycieli</t>
  </si>
  <si>
    <t>Zwalczanie narkomanii</t>
  </si>
  <si>
    <t>Przeciwdziałanie alkoholizmowi</t>
  </si>
  <si>
    <t>Domy pomocy społecznej</t>
  </si>
  <si>
    <t>Świadczenia rodzinne, świadczenie z funduszu alimentacyjnego oraz składki na ubezpieczenia emerytalne i rentowe z ubezpieczenia społecznego</t>
  </si>
  <si>
    <t>Składki na ubezpieczenie zdrowotne opłacane za osoby pobierające niektóre świadczenia z pomocy społecznej, niektóre świadczenia rodzinne oraz za osoby uczestniczące w zajęciach w centrum integracji społecznej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</si>
  <si>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</si>
  <si>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</si>
  <si>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</si>
  <si>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</si>
  <si>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</si>
  <si>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Świetlice szkolne</t>
  </si>
  <si>
    <t>Pomoc materialna dla uczniów</t>
  </si>
  <si>
    <t>Gospodarka ściekowa i ochrona wód</t>
  </si>
  <si>
    <t>Gospodarka odpadami</t>
  </si>
  <si>
    <t>Oczyszczanie miast i wsi</t>
  </si>
  <si>
    <t>Utrzymanie zieleni w miastach i gminach</t>
  </si>
  <si>
    <t>Ochrona powietrza atmosferycznego i klimatu</t>
  </si>
  <si>
    <t>Oświetlenie ulic, placów i dróg</t>
  </si>
  <si>
    <t>Zakłady gospodarki komunalnej</t>
  </si>
  <si>
    <t>Kultura i ochrona dziedzictwa narodowego</t>
  </si>
  <si>
    <t>Domy i ośrodki kultury, świelice i kluby</t>
  </si>
  <si>
    <t>Biblioteki</t>
  </si>
  <si>
    <t>Obiekty sportowe</t>
  </si>
  <si>
    <t>Instytucje kultury fizycznej</t>
  </si>
  <si>
    <t xml:space="preserve">Zadania w zakresie kultury fizycznej </t>
  </si>
  <si>
    <t>WYDATKI OGÓŁEM</t>
  </si>
  <si>
    <t>ROZCHODY</t>
  </si>
  <si>
    <t>Określenie</t>
  </si>
  <si>
    <t>spłaty kredytów i pożyczek</t>
  </si>
  <si>
    <t>udzielone pożyczki</t>
  </si>
  <si>
    <t>ROZCHODY OGÓŁEM</t>
  </si>
  <si>
    <t>Wybory do Sejmu i Senatu</t>
  </si>
  <si>
    <t>Usuwanie skutków klęsk żywiołowych</t>
  </si>
  <si>
    <t>dotacja celowa otrzymana z tytułu pomocy finansowej udzielanej między jednostkami samorzadu terytorialnego na dofinansowanie własnych zadań inwestycyjnych i zakupów inwestycyjnych</t>
  </si>
  <si>
    <t>wpływy z opłaty skarbowej</t>
  </si>
  <si>
    <t>wpłata środków finansowych z niewykorzystanych w terminie wydatków, które nie wygasają z upływem roku budzetowego (2990)</t>
  </si>
  <si>
    <t>wpłata środków finansowych z niewykorzystanych w terminie wydatków, które nie wygasają z upływem roku budzetowego (6680)</t>
  </si>
  <si>
    <t>środki otrzymane od pozostałych jednostek zaliczanych do sektora finansów publicznych na realizację zadań bieżących jednostek zaliczanych do sektora finansów publicznych</t>
  </si>
  <si>
    <t>Załącznik Nr 3</t>
  </si>
  <si>
    <t>WYDATKI BIEŻĄCE</t>
  </si>
  <si>
    <t>WYDATKI BIEŻĄCE OGÓŁEM</t>
  </si>
  <si>
    <t>Załącznik Nr 4</t>
  </si>
  <si>
    <t>WYDATKI MAJĄTKOWE</t>
  </si>
  <si>
    <t>WYDATKI MAJĄTKOWE OGÓŁEM</t>
  </si>
  <si>
    <t>w złotych</t>
  </si>
  <si>
    <t>Lp.</t>
  </si>
  <si>
    <t>Rozdz.</t>
  </si>
  <si>
    <t>Nazwa zadania inwestycyjnego (w tym w ramach funduszu sołeckiego)</t>
  </si>
  <si>
    <t>Łączne koszty finansowe</t>
  </si>
  <si>
    <t>Zakupy inwestycyjne dla projektu "Otwarci na wiedzę - konkurencyjni w pracy"</t>
  </si>
  <si>
    <t>50095</t>
  </si>
  <si>
    <t>Modernizacja Targowiska przy ulicy Morelowej</t>
  </si>
  <si>
    <t>60016</t>
  </si>
  <si>
    <t>Budowa chodnika w ulicy Wschodniej</t>
  </si>
  <si>
    <t>Budowa drogi dojazdowej do pól Olszówka-Nowy Dworek</t>
  </si>
  <si>
    <t>Przebudowa ulicy Sienkiewicza, Nowy Rynek w Mszczonowie</t>
  </si>
  <si>
    <t>Modernizacja Placu Piłsudskiego w Mszczonowie</t>
  </si>
  <si>
    <t>Zakup wiaty przystankowej we wsi Grabce Towarzystwo</t>
  </si>
  <si>
    <t>63003</t>
  </si>
  <si>
    <t>Wykreowanie produktu turystycznego "Weekend z Termami Mszczonów"</t>
  </si>
  <si>
    <t>70005</t>
  </si>
  <si>
    <t>Zakupy nieruchomości</t>
  </si>
  <si>
    <t>750</t>
  </si>
  <si>
    <t>75023</t>
  </si>
  <si>
    <t>754</t>
  </si>
  <si>
    <t>75412</t>
  </si>
  <si>
    <t>Zakup pompy szlamowej i smoka ssawnego dla OSP w Mszczonowie oraz pompy szlamowej dla OSP w Piekarach</t>
  </si>
  <si>
    <t>801</t>
  </si>
  <si>
    <t>80101</t>
  </si>
  <si>
    <t>Budowa placu zabaw przy Szkole Podstawowej w Mszczonowie</t>
  </si>
  <si>
    <t>Budowa placu zabaw przy Zespole Szkół w Osuchowie</t>
  </si>
  <si>
    <t>2</t>
  </si>
  <si>
    <t>3</t>
  </si>
  <si>
    <t>Budowa placu zabaw przy Szkole Podstawowej w Piekarach</t>
  </si>
  <si>
    <t>Zaklup sprzętu i tablicy multimedialnej</t>
  </si>
  <si>
    <t>Zakup klimatyzatora do pomieszczenia chłodni w Miejskim Przedszkolu w Mszczonowie</t>
  </si>
  <si>
    <t>Zakup komputera na Świetlicę Środowiskową</t>
  </si>
  <si>
    <t>852</t>
  </si>
  <si>
    <t>85219</t>
  </si>
  <si>
    <t>Zakup sprzętu komputerowego</t>
  </si>
  <si>
    <t>853</t>
  </si>
  <si>
    <t>85395</t>
  </si>
  <si>
    <t>Adaptacja pomieszczeń Gminnego Centrum Informacji</t>
  </si>
  <si>
    <t>900</t>
  </si>
  <si>
    <t>90001</t>
  </si>
  <si>
    <t>Opracowanie dokumentacji na przejście siecią kanalizacyjną przez tereny PKP oraz opracowanie studium wykonalności i dokumentacji dla zadań związanych z gospodarka ściekową</t>
  </si>
  <si>
    <t>90004</t>
  </si>
  <si>
    <t>Odrestaurowanie skweru przy ulicy Narutowicza</t>
  </si>
  <si>
    <t>90015</t>
  </si>
  <si>
    <t>Budowa oświetlenia ulicznego: osiedle "Tarczyńska II" ulica Generała Andersa, ulica Spacerowa w m. Sosnowica, Pawłowice</t>
  </si>
  <si>
    <t>Zmiana sposobu zasilania oświetlenia ulicznego</t>
  </si>
  <si>
    <t>926</t>
  </si>
  <si>
    <t>92601</t>
  </si>
  <si>
    <t>Budowa wielofunkcyjnego boiska sportowego ze sztuczną nawierzchnią we wsi Piekary</t>
  </si>
  <si>
    <t>Wykonanie oświetlenia boiska w Osuchowie</t>
  </si>
  <si>
    <t>92604</t>
  </si>
  <si>
    <t>Modernizacja instalacji centralnego orzewania i ciepłej wody użytkowej - hala sportowa</t>
  </si>
  <si>
    <t>Modernizacja opomiarowania instalacji węzła cieplnego - Kompleks Basenów Termalnych</t>
  </si>
  <si>
    <t>Rozbudowa instalacji elektrycznej - Kompleks Basenów Termalnych</t>
  </si>
  <si>
    <t>Zakup klimatyzatora i pompowanego balonu reklamowego Kompleksu Basenów Termalnych</t>
  </si>
  <si>
    <t>Ogółem</t>
  </si>
  <si>
    <t>Wykonanie za 2011 rok</t>
  </si>
  <si>
    <t>Sprawozdanie roczne z wykonania wydatków na zadania inwestycyjne na 2011 rok nieobjęte Wieloletnią Prognozą Finansową</t>
  </si>
  <si>
    <t>Załącznik Nr 5</t>
  </si>
  <si>
    <t>Nazwa zadania</t>
  </si>
  <si>
    <t>Plan dodatcji na 2011 rok</t>
  </si>
  <si>
    <t>Zwrot podatku akcyzowego zawartego w cenie oleju napędowego wykorzystywanego do produkcji rolnej przez prducentów rolnych</t>
  </si>
  <si>
    <t>Realizacja zadań z zakresu Ewidencji Ludności  i Urzędu Stanu Cywilnego</t>
  </si>
  <si>
    <t>Przygotowanie i przeprowadzenie narodowego spisu powszechnego ludności i mieszkań 2011</t>
  </si>
  <si>
    <t>Prowadzenie i aktualizacja stałego rejestru wyborców</t>
  </si>
  <si>
    <t>Przygotowanie i przeprowadzenie wyborów uzupełniajacych do Rady Miejskiej w Mszczonowie</t>
  </si>
  <si>
    <t>Wypłata świadczeń rodzinnych, funduszu alimentacyjnego</t>
  </si>
  <si>
    <t>Wypłata składek na ubezpieczenia zdrowotne od świadczeń rodzinnych oraz zasiłków</t>
  </si>
  <si>
    <t>Wypłata wynagrodzeń i pochodnych opiekunek świadczących pomoc społeczną</t>
  </si>
  <si>
    <t>WYDATKI</t>
  </si>
  <si>
    <t>Sprawozdanie roczne z wykonania dochodów i wydatków związanych z realizacją zadań z zakresu administracji rządowej i innych zleconych odrębnymi ustawami</t>
  </si>
  <si>
    <t>Wypłata zasiłków celowych dla rodzin rolniczych poszkodowanych w 2011 roku w wyniku huraganu, deszczy nawalnych lub przymrozków wiosennych</t>
  </si>
  <si>
    <t>Wypłata świadczeń pielęgnacyjnych w ramach rządowego programu wspierania</t>
  </si>
  <si>
    <t>Przygotowanie i przeprowadzenie wyborów do Sejmu i Senatu RP</t>
  </si>
  <si>
    <t>Załącznik Nr 6</t>
  </si>
  <si>
    <t>Plan dotacji na 2011 rok</t>
  </si>
  <si>
    <t xml:space="preserve">Prace remontowe na obiektach grobownictwa wojennego     </t>
  </si>
  <si>
    <t xml:space="preserve">Sprawozdanie roczne z wykonania dochodów i wydatków związanych z realizacją zadań wykonywanych na mocy porozumień z organami administracji rządowej </t>
  </si>
  <si>
    <t>Załącznik Nr 7</t>
  </si>
  <si>
    <t>Utrzymanie dróg powiatowych w mieście</t>
  </si>
  <si>
    <t>Sprawozdanie roczne z wykonania dochodów i wydatków związanych z realizacją zadań realizowanych w drodze umów lub porozumień między jednostkami samorządu terytorialnego</t>
  </si>
  <si>
    <t>Załącznik Nr 8</t>
  </si>
  <si>
    <t>I.</t>
  </si>
  <si>
    <t>Nazwa</t>
  </si>
  <si>
    <t>Wpływy z innych opłat stanowiących dochody jednostek samorządu terytorialnego na podstawie ustaw</t>
  </si>
  <si>
    <t>II.</t>
  </si>
  <si>
    <t>Sprawozdanie roczne z wykonania dochodów z tytułu wydawania zezwoleń na sprzedaż
 napojów alkoholowych oraz wydatków na realizację zadań 
określonych w gminnym programie profilaktyki 
i rozwiązywania problemów alkoholowych</t>
  </si>
  <si>
    <t>Załącznik Nr 9</t>
  </si>
  <si>
    <t>Sprawozdanie roczne z wykonania wydatków na realizację zadań określonych w gminnym programie przeciwdziałania narkomanii</t>
  </si>
  <si>
    <t>Załącznik Nr 10</t>
  </si>
  <si>
    <t>Nazwa instytucji</t>
  </si>
  <si>
    <t>Przedszkole Niepubliczne w Mszczonowie</t>
  </si>
  <si>
    <t>Mszczonowski Ośrodek Kultury</t>
  </si>
  <si>
    <t>Miejska Biblioteka Publiczna</t>
  </si>
  <si>
    <t xml:space="preserve">Sprawozdanie roczne z  wykonania dotacji podmiotowych </t>
  </si>
  <si>
    <t>Załącznik Nr 11</t>
  </si>
  <si>
    <t>Treść</t>
  </si>
  <si>
    <t>Jednostki sektora finansów publicznych</t>
  </si>
  <si>
    <t>Nazwa jednostki</t>
  </si>
  <si>
    <t>Starostwo Powiatowe w Żyrardowie</t>
  </si>
  <si>
    <t>Jednostki spoza sektora finansów publicznych</t>
  </si>
  <si>
    <t>Zakup samochodu pozarniczego przez Ochotniczą Straż Pożarną w Grabcach Towarzystwo</t>
  </si>
  <si>
    <t xml:space="preserve">Prowadzenie noclegowni z całodziennym pobytem dla dzieci i kobiet zagrożonych lub dotkniętych przemocą w rodzinie i środowisku, w budynku o powierzchni 246,80 m 2, położonym w miejscowości Gąba, w którym znajduje się 30 miejsc noclegowych, poprzez zapewnienie przebywającym w niej osobom schronienia, całodziennego wyżywienia, niezbędnego ubrania stosownie do pory roku, opieki medycznej, opieki psychologicznej, pomocy prawnej, pomocy pedagogicznej. </t>
  </si>
  <si>
    <t>Szkolenie dzieci i młodzieży uzdolnionej sportowo w piłce nożnej</t>
  </si>
  <si>
    <t>Szkolenia dzieci i młodzieży uzdolnionej sportowo w lekkoatletyce</t>
  </si>
  <si>
    <t>Szkolenia dzieci i młodzieży uzdolnionej sportowo w siatkówce</t>
  </si>
  <si>
    <t>Szkolenia dzieci i młodzieży uzdolnionej sportowo w hokeju na trawie</t>
  </si>
  <si>
    <t>Dofinansowanie nauki pływania</t>
  </si>
  <si>
    <t>Dofinansowanie nauki tenisa stołowego</t>
  </si>
  <si>
    <t>Rekreacja zadań z zakresu rekreacji</t>
  </si>
  <si>
    <t>Modernizacja remizy OSP w Osuchowie</t>
  </si>
  <si>
    <t>Sprawozdanie roczne z wykonania  dotacji celowych dla podmiotów zaliczanych i niezaliczanych do sektora finansów publicznych w 2011 r.</t>
  </si>
  <si>
    <t>Wykonanie za            2011 rok</t>
  </si>
  <si>
    <t>Załącznik Nr 12</t>
  </si>
  <si>
    <t>Wyszczególnienie</t>
  </si>
  <si>
    <t>Stan środków obrotowych na początek roku</t>
  </si>
  <si>
    <t>Przychody</t>
  </si>
  <si>
    <t>Koszty</t>
  </si>
  <si>
    <t>Stan środków obrotowych na koniec roku</t>
  </si>
  <si>
    <t>ogółem</t>
  </si>
  <si>
    <t>w tym:</t>
  </si>
  <si>
    <t>dotacje
(rodzaj, zakres)</t>
  </si>
  <si>
    <t>wpłata do budżetu</t>
  </si>
  <si>
    <t>Zakład Gospodarki Komunalnej i Mieszkaniowej</t>
  </si>
  <si>
    <t xml:space="preserve">Sprawozdanie roczne z wykonania planu przychodów i kosztów zakładów budżetowych </t>
  </si>
  <si>
    <t xml:space="preserve">1 154 372,00 - dotacja na dofinansowanie kosztów następujacych inwestycji:   - rozbudowa sieci wodociagowej  z ujęcia Badowo-Dańki,                                                                                                    - rozbudowa sieci wodociagowej w Mszczonowie,                                 - rozbudowa sieci wodociagowej z ujęcia Marków Towarzystwo,                                                                                          - budowa sieci wodociagowej w m. Bobrowce i okolicznych miejscowościach,                                                                                    - rozbudowa wodociągu w Osuchowie,                                                           - zakup wirówki do odsączenia osadu na oczysczalni ścieków ,                                                                                                    - zakup urządzenia napowietrzającego na oczyszczalnię ścieków,                                                                                                         - budowa wodociagu na Osiedlu Tarczyńska II ,                                            - budowa sieci wodociagowej w Grabcach Towarzystwo i Długowizna,                                                                                              - wydatki na dokumentację projektowo-kosztorysową                                                         </t>
  </si>
  <si>
    <t>Załącznik Nr 13</t>
  </si>
  <si>
    <t>Nazwa sołectwa lub innej jednostki pomocniczej</t>
  </si>
  <si>
    <t>Nazwa zadania, przedsięwzięcia</t>
  </si>
  <si>
    <t>Wydatki bieżące</t>
  </si>
  <si>
    <t>Adamowice</t>
  </si>
  <si>
    <t>Utwardzenie tłuczniem ulicy Leśnej</t>
  </si>
  <si>
    <t>Badów Górny</t>
  </si>
  <si>
    <t xml:space="preserve">Utwardzenie tłuczniem ulicy Akacjowej </t>
  </si>
  <si>
    <t>Badowo-Mściska</t>
  </si>
  <si>
    <t>Utwardzenie tłuczniem ulicy Lipowej</t>
  </si>
  <si>
    <t>Bobrowce</t>
  </si>
  <si>
    <t>Remont remizy OSP w Bobrowcach, zakup wyposażenia. Budynek ten stanowi własnośc gminy.</t>
  </si>
  <si>
    <t>Ciemno Gnojna</t>
  </si>
  <si>
    <t>Utwardzenie tłuczniem ulicy Słonecznej</t>
  </si>
  <si>
    <t>Gąba</t>
  </si>
  <si>
    <t>Utwardzenie tłuczniem ulicy Brzozowej</t>
  </si>
  <si>
    <t>Grabce Józefpolskie</t>
  </si>
  <si>
    <t>Urzadzenie ogródka zabawowo-rekreacyjnego na działce gminnej</t>
  </si>
  <si>
    <t>Grabce Towarzystwo</t>
  </si>
  <si>
    <t>Zakup piły spalinowej i umundurowania dla OSP Grabce Towarzystwo. Budynek ten stanowi własność gminy.</t>
  </si>
  <si>
    <t>Gurba</t>
  </si>
  <si>
    <t>Utwardzenie tłuczniem drogi we wsi Zdzieszyn</t>
  </si>
  <si>
    <t>Janówek</t>
  </si>
  <si>
    <t>Utwardzenie tłuczniem ulicy Słonecznej i Krótkiej</t>
  </si>
  <si>
    <t>Kamionka</t>
  </si>
  <si>
    <t>Utwardzenie drogi we wsi Adamówek</t>
  </si>
  <si>
    <t>Kowiesy</t>
  </si>
  <si>
    <t>Utwardzenie tłuczniem ulicy Wrzosowej i Leśnej</t>
  </si>
  <si>
    <t>Lindów</t>
  </si>
  <si>
    <t>Urządzenie terenu w celach integracyjno-rekreacyjnych na działce gminnej</t>
  </si>
  <si>
    <t>Lutkówka</t>
  </si>
  <si>
    <t>Utwardzenie tłuczniem ulicy Piaskowej w Lutkówce</t>
  </si>
  <si>
    <t>Lutkówka Kolonia</t>
  </si>
  <si>
    <t>Utwardzenie tłuczniem ulicy Krótkiej i Głównej</t>
  </si>
  <si>
    <t>Marianka</t>
  </si>
  <si>
    <t>Utwardzenie tłuczniem ulicy Granicznej w sołectwie Marianka</t>
  </si>
  <si>
    <t>Marków Towarzystwo</t>
  </si>
  <si>
    <t>Remont ulicy Akacjowej, Kolejowej, Krótkiej, Długiej i Prażmowskiej w Markowie Towarzystwo</t>
  </si>
  <si>
    <t>Olszówka-Nowy Dworek</t>
  </si>
  <si>
    <t>Utwardzenie drogi we wsi Nowy Dworek</t>
  </si>
  <si>
    <t>Osuchów</t>
  </si>
  <si>
    <t>Remont ulicy Polnej, Okrężnej i Strażackiej w Osuchowie</t>
  </si>
  <si>
    <t>Piekarowo</t>
  </si>
  <si>
    <t>Piekary</t>
  </si>
  <si>
    <t>Czyszczenie stawów gminnych w Piekarach</t>
  </si>
  <si>
    <t>Suszeniec</t>
  </si>
  <si>
    <t>Utwardzenie tłuczniem ulicy Wiatrowskiej, Lipowej</t>
  </si>
  <si>
    <t>Świnice</t>
  </si>
  <si>
    <t>Utwardzenie tłuczniem ulicy Wiejskiej w Świnicach</t>
  </si>
  <si>
    <t>Wręcza</t>
  </si>
  <si>
    <t>Modernizacja budynku OSP we Wręczy. Budynek ten stanowi własność gminy.</t>
  </si>
  <si>
    <t>Wygnanka</t>
  </si>
  <si>
    <t xml:space="preserve">Utwardzenie tłuczniem ulicy Zarzecznej i Spokojnej </t>
  </si>
  <si>
    <t>Wymysłów</t>
  </si>
  <si>
    <t>Utwardzenie tłuczniem ulicy Świerkowej</t>
  </si>
  <si>
    <t>Zbiroża</t>
  </si>
  <si>
    <t>Remont przepustu nad ciekiem wodnym na drodze gminnej łączącej ulice Św. Anny w Zbiroży i ulicę Kolejową w Dwórznie</t>
  </si>
  <si>
    <t>Zimnice</t>
  </si>
  <si>
    <t>Utwardzenie tłuczniem ulicy Pięknej</t>
  </si>
  <si>
    <t>Wydatki majątkowe</t>
  </si>
  <si>
    <t>Zakup wiaty przystankowej dla dzieci szkolnych we wsi Grabce Towarzystwo</t>
  </si>
  <si>
    <t>Pawłowice</t>
  </si>
  <si>
    <t>Budowa oświetlenia ulicznego w m. Pawłowice</t>
  </si>
  <si>
    <t>Sosnowica</t>
  </si>
  <si>
    <t>Budowa oświetlenia ulicznego na skrzyżowaniu ulic Kolejowej i Spacerowej</t>
  </si>
  <si>
    <t>Sprawozdanie roczne z  wykonania wydatków obejmujących zadania jednostek pomocniczych gminy, w tym realizowanych w ramach funduszu sołeckiego</t>
  </si>
  <si>
    <t>Załącznik Nr 14</t>
  </si>
  <si>
    <t>Załącznik Nr 15</t>
  </si>
  <si>
    <t>Nazwa rachunku, w tym jednostka przy której utworzono rachunek dochodów</t>
  </si>
  <si>
    <t>Plan dochodów na  2011 rok</t>
  </si>
  <si>
    <t>Wykonanie            w %</t>
  </si>
  <si>
    <t>"Zespół Obsługi Placówek Oświatowych" - Szkoła Podstawowa w Mszczonowie</t>
  </si>
  <si>
    <t>"Zespół Obsługi Placówek Oświatowych" -Szkoła Podstawowa w Piekarach</t>
  </si>
  <si>
    <t>"Zespół Obsługi Placówek Oświatowych" - Szkoła Podstawowa we Wręczy</t>
  </si>
  <si>
    <t>4</t>
  </si>
  <si>
    <t>"Zespół Obsługi Placówek Oświatowych" - Szkoła Podstawowa w ZSP Osuchów</t>
  </si>
  <si>
    <t>"Zespół Obsługi Placówek Oświatowych" - Szkoła Podstawowa w Lutkówce</t>
  </si>
  <si>
    <t>"Zespół Obsługi Placówek Oświatowych" - Przedszkole Miejskie Nr 1 w Mszczonowie</t>
  </si>
  <si>
    <t>"Zespół Obsługi Placówek Oświatowych" - Gimnazjun w Mszczonowie im. J.A. Maklakiewicza</t>
  </si>
  <si>
    <t>Plan wydatków na  2011 rok</t>
  </si>
  <si>
    <t>Sprawozdanie roczne z wykonania dochodów rachunku dochodów własnych oraz wydatków nimi finansowanych</t>
  </si>
  <si>
    <t>Wykonanie za                                               2011 rok</t>
  </si>
  <si>
    <t>Zakup sprzętu komputerowego i klimatyzacji serwerowej</t>
  </si>
  <si>
    <t>Załącznik Nr 16</t>
  </si>
  <si>
    <t>Stopień zaawansowania realizacji programów wieloletnich</t>
  </si>
  <si>
    <t>programy, projekty lub zadania związane z programami realizowanymi z udziałem środków, o których mowa w art. 5 ust. 1 pkt 2 i 3, (razem)</t>
  </si>
  <si>
    <t>L.p.</t>
  </si>
  <si>
    <t>Nazwa i cel</t>
  </si>
  <si>
    <t>Okres realizacji</t>
  </si>
  <si>
    <t>Łączne nakłady finansowe</t>
  </si>
  <si>
    <t>Limit wydatków 2011</t>
  </si>
  <si>
    <t>od</t>
  </si>
  <si>
    <t>do</t>
  </si>
  <si>
    <t>Razem</t>
  </si>
  <si>
    <t>1 700 153,00</t>
  </si>
  <si>
    <t>- wydatki bieżące</t>
  </si>
  <si>
    <t>705 552,00</t>
  </si>
  <si>
    <t>1.[b]</t>
  </si>
  <si>
    <t>Otwarci na wiedzę - konkurencyjni w pracy - w celu podniesienia kwalifikacji zawodowych mieszkańców</t>
  </si>
  <si>
    <t>2011</t>
  </si>
  <si>
    <t>2013</t>
  </si>
  <si>
    <t>15013</t>
  </si>
  <si>
    <t>365 417,00</t>
  </si>
  <si>
    <t>2.[b]</t>
  </si>
  <si>
    <t>Punkty przedszkolne w Gminie Mszczonów - w celu wyrównywania szans edukacyjnych dzieci</t>
  </si>
  <si>
    <t>2010</t>
  </si>
  <si>
    <t>80104</t>
  </si>
  <si>
    <t>340 135,00</t>
  </si>
  <si>
    <t>- wydatki majątkowe</t>
  </si>
  <si>
    <t>994 601,00</t>
  </si>
  <si>
    <t>1.[m]</t>
  </si>
  <si>
    <t>Budowa sieci wodociągowej w miejscowości Bobrowce oraz w pobliskich miejscowościach - w celu poprawy zdrowotności mieszkańców</t>
  </si>
  <si>
    <t>2012</t>
  </si>
  <si>
    <t>90017</t>
  </si>
  <si>
    <t>723 641,00</t>
  </si>
  <si>
    <t>2.[m]</t>
  </si>
  <si>
    <t>Poprawa jakości powietrza poprzez wykorzystanie odnawialnych źródeł energii i termomodernizację budynków użyteczności publicznej - w celu ograniczenia zużycia energii cieplnej</t>
  </si>
  <si>
    <t>2009</t>
  </si>
  <si>
    <t>90005</t>
  </si>
  <si>
    <t>261 000,00</t>
  </si>
  <si>
    <t>3.[m]</t>
  </si>
  <si>
    <t>Zamknięcie oraz rekultywacja gminnego składowiska odpadów komunalnych w miejscowości Marków Świnice - w celu likwidacji wysypiska</t>
  </si>
  <si>
    <t>90002</t>
  </si>
  <si>
    <t>9 960,00</t>
  </si>
  <si>
    <t>programy, projekty lub zadania pozostałe (inne niż wymienione w lit. A i b) (razem)</t>
  </si>
  <si>
    <t>Budowa kanalizacji sanitarnej w Grabcach Józefpolskich - w celu likwidacji szamb i przejęcia ścieków z gospodarstw indywidualnych do oczyszczalni</t>
  </si>
  <si>
    <t>Budowa nawierzchni i chodników w ulicach Poniatowskiego, Boczna, Bagno, Spokojna, Sportowa w Mszczonowie - w celu zapewnienia przejezdności po wykonanych robotach kanalizacji sanitarnej</t>
  </si>
  <si>
    <t>2014</t>
  </si>
  <si>
    <t>gwarancje i poęczenia udzielane przez jednostki samorządu terytorialnego (razem)</t>
  </si>
  <si>
    <t>Budowa sieci wodociągowej wraz z przyłączami w miejscowościach Badów Górny, Gąba, Piekary, gmina Mszczonów - w celu poprawy zdrowotności mieszkańców</t>
  </si>
  <si>
    <t>2005</t>
  </si>
  <si>
    <t>75704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</si>
</sst>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4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2"/>
      <name val="Arial"/>
      <charset val="238"/>
    </font>
    <font>
      <b/>
      <sz val="12"/>
      <name val="Arial"/>
      <charset val="238"/>
    </font>
    <font>
      <sz val="14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4"/>
      <name val="Arial"/>
      <charset val="238"/>
    </font>
    <font>
      <b/>
      <sz val="11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color indexed="53"/>
      <name val="Arial"/>
      <charset val="238"/>
    </font>
    <font>
      <sz val="14"/>
      <color theme="1"/>
      <name val="Calibri"/>
      <family val="2"/>
      <charset val="238"/>
      <scheme val="minor"/>
    </font>
    <font>
      <sz val="10"/>
      <color indexed="8"/>
      <name val="Arial"/>
      <charset val="204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.25"/>
      <color indexed="8"/>
      <name val="Arial"/>
      <charset val="204"/>
    </font>
    <font>
      <b/>
      <sz val="9.75"/>
      <color indexed="8"/>
      <name val="Arial"/>
      <family val="2"/>
      <charset val="238"/>
    </font>
    <font>
      <b/>
      <sz val="9.75"/>
      <color indexed="8"/>
      <name val="Arial"/>
      <charset val="204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4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6" fillId="2" borderId="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2" borderId="15" xfId="1" applyFont="1" applyFill="1" applyBorder="1"/>
    <xf numFmtId="0" fontId="1" fillId="2" borderId="5" xfId="1" applyFont="1" applyFill="1" applyBorder="1"/>
    <xf numFmtId="0" fontId="5" fillId="0" borderId="1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49" fontId="9" fillId="3" borderId="26" xfId="1" applyNumberFormat="1" applyFont="1" applyFill="1" applyBorder="1"/>
    <xf numFmtId="0" fontId="9" fillId="3" borderId="27" xfId="1" applyFont="1" applyFill="1" applyBorder="1" applyAlignment="1">
      <alignment vertical="center"/>
    </xf>
    <xf numFmtId="4" fontId="9" fillId="0" borderId="27" xfId="1" applyNumberFormat="1" applyFont="1" applyBorder="1"/>
    <xf numFmtId="4" fontId="9" fillId="0" borderId="15" xfId="1" applyNumberFormat="1" applyFont="1" applyBorder="1"/>
    <xf numFmtId="4" fontId="9" fillId="0" borderId="5" xfId="1" applyNumberFormat="1" applyFont="1" applyBorder="1"/>
    <xf numFmtId="4" fontId="1" fillId="0" borderId="0" xfId="1" applyNumberFormat="1"/>
    <xf numFmtId="0" fontId="11" fillId="3" borderId="27" xfId="1" applyFont="1" applyFill="1" applyBorder="1" applyAlignment="1">
      <alignment vertical="center"/>
    </xf>
    <xf numFmtId="4" fontId="11" fillId="0" borderId="27" xfId="1" applyNumberFormat="1" applyFont="1" applyBorder="1"/>
    <xf numFmtId="4" fontId="11" fillId="0" borderId="11" xfId="1" applyNumberFormat="1" applyFont="1" applyBorder="1"/>
    <xf numFmtId="4" fontId="11" fillId="0" borderId="23" xfId="1" applyNumberFormat="1" applyFont="1" applyBorder="1"/>
    <xf numFmtId="0" fontId="11" fillId="3" borderId="27" xfId="1" applyFont="1" applyFill="1" applyBorder="1" applyAlignment="1">
      <alignment vertical="center" wrapText="1"/>
    </xf>
    <xf numFmtId="49" fontId="1" fillId="0" borderId="14" xfId="1" applyNumberFormat="1" applyFont="1" applyBorder="1"/>
    <xf numFmtId="0" fontId="1" fillId="0" borderId="11" xfId="1" applyFont="1" applyBorder="1" applyAlignment="1">
      <alignment vertical="center" wrapText="1"/>
    </xf>
    <xf numFmtId="4" fontId="1" fillId="0" borderId="11" xfId="1" applyNumberFormat="1" applyFont="1" applyBorder="1"/>
    <xf numFmtId="4" fontId="1" fillId="0" borderId="23" xfId="1" applyNumberFormat="1" applyFont="1" applyBorder="1"/>
    <xf numFmtId="49" fontId="9" fillId="0" borderId="14" xfId="1" applyNumberFormat="1" applyFont="1" applyBorder="1"/>
    <xf numFmtId="0" fontId="9" fillId="0" borderId="11" xfId="1" applyFont="1" applyBorder="1" applyAlignment="1">
      <alignment vertical="center" wrapText="1"/>
    </xf>
    <xf numFmtId="4" fontId="9" fillId="0" borderId="11" xfId="1" applyNumberFormat="1" applyFont="1" applyBorder="1"/>
    <xf numFmtId="4" fontId="9" fillId="0" borderId="23" xfId="1" applyNumberFormat="1" applyFont="1" applyBorder="1"/>
    <xf numFmtId="49" fontId="9" fillId="3" borderId="14" xfId="1" applyNumberFormat="1" applyFont="1" applyFill="1" applyBorder="1"/>
    <xf numFmtId="0" fontId="9" fillId="3" borderId="11" xfId="1" applyFont="1" applyFill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3" borderId="11" xfId="1" applyFont="1" applyFill="1" applyBorder="1" applyAlignment="1">
      <alignment vertical="center"/>
    </xf>
    <xf numFmtId="0" fontId="11" fillId="3" borderId="11" xfId="1" applyFont="1" applyFill="1" applyBorder="1" applyAlignment="1">
      <alignment vertical="center" wrapText="1"/>
    </xf>
    <xf numFmtId="4" fontId="11" fillId="0" borderId="11" xfId="1" applyNumberFormat="1" applyFont="1" applyBorder="1" applyAlignment="1">
      <alignment wrapText="1"/>
    </xf>
    <xf numFmtId="4" fontId="11" fillId="0" borderId="23" xfId="1" applyNumberFormat="1" applyFont="1" applyBorder="1" applyAlignment="1">
      <alignment wrapText="1"/>
    </xf>
    <xf numFmtId="4" fontId="11" fillId="0" borderId="0" xfId="1" applyNumberFormat="1" applyFont="1" applyAlignment="1">
      <alignment wrapText="1"/>
    </xf>
    <xf numFmtId="0" fontId="11" fillId="0" borderId="0" xfId="1" applyFont="1" applyAlignment="1">
      <alignment wrapText="1"/>
    </xf>
    <xf numFmtId="0" fontId="11" fillId="0" borderId="11" xfId="1" applyFont="1" applyBorder="1" applyAlignment="1">
      <alignment vertical="center" wrapText="1"/>
    </xf>
    <xf numFmtId="49" fontId="1" fillId="0" borderId="28" xfId="1" applyNumberFormat="1" applyFont="1" applyBorder="1"/>
    <xf numFmtId="0" fontId="1" fillId="0" borderId="29" xfId="1" applyFont="1" applyBorder="1" applyAlignment="1">
      <alignment vertical="center" wrapText="1"/>
    </xf>
    <xf numFmtId="4" fontId="1" fillId="0" borderId="29" xfId="1" applyNumberFormat="1" applyFont="1" applyBorder="1"/>
    <xf numFmtId="4" fontId="1" fillId="0" borderId="30" xfId="1" applyNumberFormat="1" applyFont="1" applyBorder="1"/>
    <xf numFmtId="49" fontId="1" fillId="0" borderId="13" xfId="1" applyNumberFormat="1" applyFont="1" applyBorder="1"/>
    <xf numFmtId="0" fontId="1" fillId="0" borderId="13" xfId="1" applyFont="1" applyBorder="1" applyAlignment="1">
      <alignment vertical="center" wrapText="1"/>
    </xf>
    <xf numFmtId="4" fontId="1" fillId="0" borderId="13" xfId="1" applyNumberFormat="1" applyFont="1" applyBorder="1"/>
    <xf numFmtId="49" fontId="1" fillId="0" borderId="6" xfId="1" applyNumberFormat="1" applyFont="1" applyBorder="1"/>
    <xf numFmtId="0" fontId="1" fillId="0" borderId="6" xfId="1" applyFont="1" applyBorder="1" applyAlignment="1">
      <alignment vertical="center" wrapText="1"/>
    </xf>
    <xf numFmtId="4" fontId="1" fillId="0" borderId="6" xfId="1" applyNumberFormat="1" applyFont="1" applyBorder="1"/>
    <xf numFmtId="1" fontId="12" fillId="0" borderId="1" xfId="1" applyNumberFormat="1" applyFont="1" applyBorder="1" applyAlignment="1">
      <alignment horizontal="center"/>
    </xf>
    <xf numFmtId="1" fontId="12" fillId="0" borderId="2" xfId="1" applyNumberFormat="1" applyFont="1" applyBorder="1" applyAlignment="1">
      <alignment horizontal="center" vertical="center" wrapText="1"/>
    </xf>
    <xf numFmtId="1" fontId="12" fillId="0" borderId="2" xfId="1" applyNumberFormat="1" applyFont="1" applyBorder="1" applyAlignment="1">
      <alignment horizontal="center"/>
    </xf>
    <xf numFmtId="1" fontId="12" fillId="0" borderId="22" xfId="1" applyNumberFormat="1" applyFont="1" applyBorder="1" applyAlignment="1">
      <alignment horizontal="center"/>
    </xf>
    <xf numFmtId="0" fontId="1" fillId="0" borderId="14" xfId="1" applyFont="1" applyBorder="1"/>
    <xf numFmtId="0" fontId="9" fillId="3" borderId="14" xfId="1" applyFont="1" applyFill="1" applyBorder="1"/>
    <xf numFmtId="0" fontId="1" fillId="0" borderId="26" xfId="1" applyFont="1" applyBorder="1"/>
    <xf numFmtId="0" fontId="1" fillId="0" borderId="27" xfId="1" applyFont="1" applyBorder="1" applyAlignment="1">
      <alignment vertical="center" wrapText="1"/>
    </xf>
    <xf numFmtId="4" fontId="1" fillId="0" borderId="27" xfId="1" applyNumberFormat="1" applyFont="1" applyBorder="1"/>
    <xf numFmtId="4" fontId="1" fillId="0" borderId="31" xfId="1" applyNumberFormat="1" applyFont="1" applyBorder="1"/>
    <xf numFmtId="0" fontId="9" fillId="0" borderId="14" xfId="1" applyFont="1" applyBorder="1"/>
    <xf numFmtId="0" fontId="9" fillId="0" borderId="11" xfId="1" applyFont="1" applyBorder="1" applyAlignment="1">
      <alignment vertical="center"/>
    </xf>
    <xf numFmtId="0" fontId="11" fillId="0" borderId="27" xfId="1" applyFont="1" applyBorder="1" applyAlignment="1">
      <alignment vertical="center" wrapText="1"/>
    </xf>
    <xf numFmtId="0" fontId="1" fillId="0" borderId="28" xfId="1" applyFont="1" applyBorder="1"/>
    <xf numFmtId="0" fontId="1" fillId="0" borderId="13" xfId="1" applyFont="1" applyBorder="1"/>
    <xf numFmtId="0" fontId="1" fillId="0" borderId="6" xfId="1" applyFont="1" applyBorder="1"/>
    <xf numFmtId="0" fontId="1" fillId="0" borderId="14" xfId="1" applyFont="1" applyFill="1" applyBorder="1"/>
    <xf numFmtId="0" fontId="1" fillId="0" borderId="11" xfId="1" applyFont="1" applyFill="1" applyBorder="1" applyAlignment="1">
      <alignment vertical="center"/>
    </xf>
    <xf numFmtId="4" fontId="1" fillId="0" borderId="11" xfId="1" applyNumberFormat="1" applyFont="1" applyFill="1" applyBorder="1"/>
    <xf numFmtId="4" fontId="1" fillId="0" borderId="23" xfId="1" applyNumberFormat="1" applyFont="1" applyFill="1" applyBorder="1"/>
    <xf numFmtId="4" fontId="1" fillId="0" borderId="0" xfId="1" applyNumberFormat="1" applyFill="1"/>
    <xf numFmtId="0" fontId="1" fillId="0" borderId="0" xfId="1" applyFill="1"/>
    <xf numFmtId="0" fontId="1" fillId="0" borderId="32" xfId="1" applyFont="1" applyBorder="1"/>
    <xf numFmtId="0" fontId="9" fillId="0" borderId="32" xfId="1" applyFont="1" applyBorder="1"/>
    <xf numFmtId="0" fontId="1" fillId="0" borderId="33" xfId="1" applyFont="1" applyBorder="1"/>
    <xf numFmtId="0" fontId="1" fillId="0" borderId="27" xfId="1" applyFont="1" applyBorder="1" applyAlignment="1">
      <alignment vertical="center"/>
    </xf>
    <xf numFmtId="0" fontId="1" fillId="0" borderId="0" xfId="1" applyFont="1" applyBorder="1"/>
    <xf numFmtId="0" fontId="1" fillId="0" borderId="0" xfId="1" applyFont="1" applyBorder="1" applyAlignment="1">
      <alignment vertical="center" wrapText="1"/>
    </xf>
    <xf numFmtId="4" fontId="1" fillId="0" borderId="0" xfId="1" applyNumberFormat="1" applyFont="1" applyBorder="1"/>
    <xf numFmtId="4" fontId="1" fillId="0" borderId="11" xfId="1" applyNumberFormat="1" applyFont="1" applyBorder="1" applyAlignment="1">
      <alignment wrapText="1"/>
    </xf>
    <xf numFmtId="4" fontId="1" fillId="0" borderId="23" xfId="1" applyNumberFormat="1" applyFont="1" applyBorder="1" applyAlignment="1">
      <alignment wrapText="1"/>
    </xf>
    <xf numFmtId="4" fontId="1" fillId="0" borderId="0" xfId="1" applyNumberFormat="1" applyAlignment="1">
      <alignment wrapText="1"/>
    </xf>
    <xf numFmtId="0" fontId="9" fillId="0" borderId="33" xfId="1" applyFont="1" applyBorder="1"/>
    <xf numFmtId="0" fontId="11" fillId="0" borderId="2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4" fontId="0" fillId="0" borderId="0" xfId="0" applyNumberFormat="1"/>
    <xf numFmtId="0" fontId="9" fillId="2" borderId="3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 wrapText="1"/>
    </xf>
    <xf numFmtId="4" fontId="9" fillId="2" borderId="37" xfId="0" applyNumberFormat="1" applyFont="1" applyFill="1" applyBorder="1" applyAlignment="1">
      <alignment horizontal="center" vertical="center" wrapText="1"/>
    </xf>
    <xf numFmtId="4" fontId="14" fillId="0" borderId="29" xfId="0" applyNumberFormat="1" applyFont="1" applyBorder="1"/>
    <xf numFmtId="4" fontId="14" fillId="0" borderId="10" xfId="0" applyNumberFormat="1" applyFont="1" applyBorder="1"/>
    <xf numFmtId="0" fontId="7" fillId="0" borderId="32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14" fillId="0" borderId="8" xfId="1" applyNumberFormat="1" applyFont="1" applyBorder="1"/>
    <xf numFmtId="4" fontId="14" fillId="0" borderId="35" xfId="1" applyNumberFormat="1" applyFont="1" applyBorder="1"/>
    <xf numFmtId="0" fontId="0" fillId="0" borderId="0" xfId="0"/>
    <xf numFmtId="0" fontId="1" fillId="0" borderId="0" xfId="1"/>
    <xf numFmtId="0" fontId="6" fillId="2" borderId="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4" fontId="9" fillId="0" borderId="15" xfId="1" applyNumberFormat="1" applyFont="1" applyBorder="1"/>
    <xf numFmtId="4" fontId="9" fillId="0" borderId="5" xfId="1" applyNumberFormat="1" applyFont="1" applyBorder="1"/>
    <xf numFmtId="4" fontId="1" fillId="0" borderId="0" xfId="1" applyNumberFormat="1"/>
    <xf numFmtId="4" fontId="9" fillId="0" borderId="11" xfId="1" applyNumberFormat="1" applyFont="1" applyBorder="1"/>
    <xf numFmtId="4" fontId="9" fillId="0" borderId="23" xfId="1" applyNumberFormat="1" applyFont="1" applyBorder="1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4" fontId="0" fillId="0" borderId="0" xfId="0" applyNumberFormat="1"/>
    <xf numFmtId="4" fontId="14" fillId="0" borderId="10" xfId="0" applyNumberFormat="1" applyFont="1" applyBorder="1"/>
    <xf numFmtId="0" fontId="7" fillId="0" borderId="11" xfId="0" applyFont="1" applyBorder="1" applyAlignment="1">
      <alignment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14" fillId="0" borderId="8" xfId="1" applyNumberFormat="1" applyFont="1" applyBorder="1"/>
    <xf numFmtId="0" fontId="2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5" fillId="0" borderId="12" xfId="1" applyFont="1" applyBorder="1" applyAlignment="1">
      <alignment horizontal="center" vertical="center"/>
    </xf>
    <xf numFmtId="49" fontId="9" fillId="0" borderId="26" xfId="1" applyNumberFormat="1" applyFont="1" applyBorder="1" applyAlignment="1">
      <alignment horizontal="right"/>
    </xf>
    <xf numFmtId="0" fontId="9" fillId="0" borderId="39" xfId="1" applyFont="1" applyBorder="1" applyAlignment="1">
      <alignment horizontal="right"/>
    </xf>
    <xf numFmtId="0" fontId="9" fillId="0" borderId="39" xfId="1" applyFont="1" applyBorder="1" applyAlignment="1">
      <alignment vertical="center"/>
    </xf>
    <xf numFmtId="49" fontId="1" fillId="0" borderId="26" xfId="1" applyNumberFormat="1" applyBorder="1" applyAlignment="1">
      <alignment horizontal="right"/>
    </xf>
    <xf numFmtId="49" fontId="1" fillId="0" borderId="39" xfId="1" applyNumberFormat="1" applyBorder="1" applyAlignment="1">
      <alignment horizontal="right"/>
    </xf>
    <xf numFmtId="0" fontId="1" fillId="0" borderId="39" xfId="1" applyBorder="1" applyAlignment="1">
      <alignment vertical="center"/>
    </xf>
    <xf numFmtId="4" fontId="1" fillId="0" borderId="11" xfId="1" applyNumberFormat="1" applyBorder="1"/>
    <xf numFmtId="4" fontId="1" fillId="0" borderId="23" xfId="1" applyNumberFormat="1" applyBorder="1"/>
    <xf numFmtId="0" fontId="1" fillId="0" borderId="39" xfId="1" applyBorder="1" applyAlignment="1">
      <alignment horizontal="right"/>
    </xf>
    <xf numFmtId="0" fontId="1" fillId="0" borderId="39" xfId="1" applyBorder="1" applyAlignment="1">
      <alignment vertical="center" wrapText="1"/>
    </xf>
    <xf numFmtId="0" fontId="9" fillId="0" borderId="39" xfId="1" applyFont="1" applyBorder="1" applyAlignment="1">
      <alignment vertical="center" wrapText="1"/>
    </xf>
    <xf numFmtId="49" fontId="1" fillId="0" borderId="14" xfId="1" applyNumberFormat="1" applyBorder="1" applyAlignment="1">
      <alignment horizontal="right"/>
    </xf>
    <xf numFmtId="0" fontId="1" fillId="0" borderId="11" xfId="1" applyBorder="1" applyAlignment="1">
      <alignment horizontal="right"/>
    </xf>
    <xf numFmtId="0" fontId="1" fillId="0" borderId="12" xfId="1" applyBorder="1" applyAlignment="1">
      <alignment vertical="center"/>
    </xf>
    <xf numFmtId="0" fontId="1" fillId="0" borderId="4" xfId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8" xfId="1" applyBorder="1" applyAlignment="1">
      <alignment vertical="center"/>
    </xf>
    <xf numFmtId="0" fontId="9" fillId="0" borderId="14" xfId="1" applyFont="1" applyBorder="1" applyAlignment="1">
      <alignment horizontal="right"/>
    </xf>
    <xf numFmtId="0" fontId="9" fillId="0" borderId="11" xfId="1" applyFont="1" applyBorder="1" applyAlignment="1">
      <alignment horizontal="right"/>
    </xf>
    <xf numFmtId="0" fontId="9" fillId="0" borderId="12" xfId="1" applyFont="1" applyBorder="1" applyAlignment="1">
      <alignment vertical="center"/>
    </xf>
    <xf numFmtId="0" fontId="1" fillId="0" borderId="18" xfId="1" applyBorder="1" applyAlignment="1">
      <alignment vertical="center" wrapText="1"/>
    </xf>
    <xf numFmtId="0" fontId="9" fillId="0" borderId="12" xfId="1" applyFont="1" applyBorder="1" applyAlignment="1">
      <alignment horizontal="right"/>
    </xf>
    <xf numFmtId="0" fontId="1" fillId="0" borderId="14" xfId="1" applyBorder="1" applyAlignment="1">
      <alignment horizontal="right"/>
    </xf>
    <xf numFmtId="0" fontId="1" fillId="0" borderId="12" xfId="1" applyBorder="1" applyAlignment="1">
      <alignment horizontal="right"/>
    </xf>
    <xf numFmtId="0" fontId="9" fillId="0" borderId="40" xfId="1" applyFont="1" applyBorder="1" applyAlignment="1">
      <alignment horizontal="right"/>
    </xf>
    <xf numFmtId="0" fontId="9" fillId="0" borderId="41" xfId="1" applyFont="1" applyBorder="1" applyAlignment="1">
      <alignment horizontal="right"/>
    </xf>
    <xf numFmtId="0" fontId="9" fillId="0" borderId="41" xfId="1" applyFont="1" applyBorder="1" applyAlignment="1">
      <alignment vertical="center"/>
    </xf>
    <xf numFmtId="0" fontId="1" fillId="0" borderId="40" xfId="1" applyBorder="1" applyAlignment="1">
      <alignment horizontal="right"/>
    </xf>
    <xf numFmtId="0" fontId="1" fillId="0" borderId="41" xfId="1" applyBorder="1" applyAlignment="1">
      <alignment horizontal="right"/>
    </xf>
    <xf numFmtId="0" fontId="1" fillId="0" borderId="41" xfId="1" applyBorder="1" applyAlignment="1">
      <alignment vertical="center"/>
    </xf>
    <xf numFmtId="0" fontId="1" fillId="0" borderId="41" xfId="1" applyBorder="1" applyAlignment="1">
      <alignment vertical="center" wrapText="1"/>
    </xf>
    <xf numFmtId="0" fontId="9" fillId="0" borderId="41" xfId="1" applyFont="1" applyBorder="1" applyAlignment="1">
      <alignment vertical="center" wrapText="1"/>
    </xf>
    <xf numFmtId="0" fontId="1" fillId="0" borderId="28" xfId="1" applyBorder="1" applyAlignment="1">
      <alignment horizontal="right"/>
    </xf>
    <xf numFmtId="0" fontId="1" fillId="0" borderId="42" xfId="1" applyBorder="1" applyAlignment="1">
      <alignment horizontal="right"/>
    </xf>
    <xf numFmtId="0" fontId="1" fillId="0" borderId="42" xfId="1" applyBorder="1" applyAlignment="1">
      <alignment vertical="center"/>
    </xf>
    <xf numFmtId="4" fontId="1" fillId="0" borderId="29" xfId="1" applyNumberFormat="1" applyBorder="1"/>
    <xf numFmtId="4" fontId="1" fillId="0" borderId="30" xfId="1" applyNumberFormat="1" applyBorder="1"/>
    <xf numFmtId="0" fontId="1" fillId="0" borderId="13" xfId="1" applyBorder="1" applyAlignment="1">
      <alignment horizontal="right"/>
    </xf>
    <xf numFmtId="0" fontId="1" fillId="0" borderId="13" xfId="1" applyBorder="1" applyAlignment="1">
      <alignment vertical="center"/>
    </xf>
    <xf numFmtId="4" fontId="1" fillId="0" borderId="13" xfId="1" applyNumberFormat="1" applyBorder="1"/>
    <xf numFmtId="0" fontId="1" fillId="0" borderId="0" xfId="1" applyBorder="1" applyAlignment="1">
      <alignment horizontal="right"/>
    </xf>
    <xf numFmtId="0" fontId="1" fillId="0" borderId="0" xfId="1" applyBorder="1" applyAlignment="1">
      <alignment vertical="center"/>
    </xf>
    <xf numFmtId="4" fontId="1" fillId="0" borderId="0" xfId="1" applyNumberFormat="1" applyBorder="1"/>
    <xf numFmtId="1" fontId="10" fillId="0" borderId="1" xfId="1" applyNumberFormat="1" applyFont="1" applyBorder="1" applyAlignment="1">
      <alignment horizontal="center"/>
    </xf>
    <xf numFmtId="1" fontId="10" fillId="0" borderId="19" xfId="1" applyNumberFormat="1" applyFont="1" applyBorder="1" applyAlignment="1">
      <alignment horizontal="center"/>
    </xf>
    <xf numFmtId="1" fontId="10" fillId="0" borderId="19" xfId="1" applyNumberFormat="1" applyFont="1" applyBorder="1" applyAlignment="1">
      <alignment horizontal="center" vertical="center"/>
    </xf>
    <xf numFmtId="1" fontId="10" fillId="0" borderId="2" xfId="1" applyNumberFormat="1" applyFont="1" applyBorder="1" applyAlignment="1">
      <alignment horizontal="center"/>
    </xf>
    <xf numFmtId="1" fontId="10" fillId="0" borderId="22" xfId="1" applyNumberFormat="1" applyFont="1" applyBorder="1" applyAlignment="1">
      <alignment horizontal="center"/>
    </xf>
    <xf numFmtId="0" fontId="1" fillId="0" borderId="26" xfId="1" applyBorder="1" applyAlignment="1">
      <alignment horizontal="right"/>
    </xf>
    <xf numFmtId="4" fontId="1" fillId="0" borderId="27" xfId="1" applyNumberFormat="1" applyBorder="1"/>
    <xf numFmtId="4" fontId="1" fillId="0" borderId="31" xfId="1" applyNumberFormat="1" applyBorder="1"/>
    <xf numFmtId="0" fontId="1" fillId="0" borderId="12" xfId="1" applyBorder="1" applyAlignment="1">
      <alignment vertical="center" wrapText="1"/>
    </xf>
    <xf numFmtId="0" fontId="1" fillId="0" borderId="6" xfId="1" applyBorder="1" applyAlignment="1">
      <alignment horizontal="right"/>
    </xf>
    <xf numFmtId="0" fontId="1" fillId="0" borderId="6" xfId="1" applyBorder="1" applyAlignment="1">
      <alignment vertical="center"/>
    </xf>
    <xf numFmtId="4" fontId="1" fillId="0" borderId="6" xfId="1" applyNumberFormat="1" applyBorder="1"/>
    <xf numFmtId="0" fontId="9" fillId="0" borderId="12" xfId="1" applyFont="1" applyBorder="1" applyAlignment="1">
      <alignment vertical="center" wrapText="1"/>
    </xf>
    <xf numFmtId="4" fontId="1" fillId="0" borderId="15" xfId="1" applyNumberFormat="1" applyBorder="1"/>
    <xf numFmtId="4" fontId="1" fillId="0" borderId="5" xfId="1" applyNumberFormat="1" applyBorder="1"/>
    <xf numFmtId="4" fontId="6" fillId="0" borderId="0" xfId="1" applyNumberFormat="1" applyFont="1"/>
    <xf numFmtId="0" fontId="9" fillId="2" borderId="2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22" xfId="0" applyNumberFormat="1" applyFont="1" applyFill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4" fontId="14" fillId="0" borderId="8" xfId="0" applyNumberFormat="1" applyFont="1" applyBorder="1"/>
    <xf numFmtId="4" fontId="14" fillId="0" borderId="10" xfId="1" applyNumberFormat="1" applyFont="1" applyBorder="1"/>
    <xf numFmtId="0" fontId="7" fillId="0" borderId="47" xfId="0" applyFont="1" applyBorder="1" applyAlignment="1">
      <alignment vertical="center"/>
    </xf>
    <xf numFmtId="1" fontId="12" fillId="4" borderId="32" xfId="0" applyNumberFormat="1" applyFont="1" applyFill="1" applyBorder="1" applyAlignment="1">
      <alignment horizontal="center" vertical="center"/>
    </xf>
    <xf numFmtId="1" fontId="12" fillId="4" borderId="11" xfId="0" applyNumberFormat="1" applyFont="1" applyFill="1" applyBorder="1" applyAlignment="1">
      <alignment horizontal="center" vertical="center"/>
    </xf>
    <xf numFmtId="1" fontId="12" fillId="4" borderId="11" xfId="0" applyNumberFormat="1" applyFont="1" applyFill="1" applyBorder="1" applyAlignment="1">
      <alignment horizontal="center" vertical="center" wrapText="1"/>
    </xf>
    <xf numFmtId="1" fontId="12" fillId="4" borderId="23" xfId="0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6" fillId="2" borderId="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1" fontId="12" fillId="0" borderId="40" xfId="1" applyNumberFormat="1" applyFont="1" applyBorder="1" applyAlignment="1">
      <alignment horizontal="center"/>
    </xf>
    <xf numFmtId="1" fontId="11" fillId="0" borderId="3" xfId="1" applyNumberFormat="1" applyFont="1" applyBorder="1" applyAlignment="1">
      <alignment horizontal="left" vertical="center" wrapText="1"/>
    </xf>
    <xf numFmtId="4" fontId="11" fillId="0" borderId="3" xfId="1" applyNumberFormat="1" applyFont="1" applyBorder="1" applyAlignment="1">
      <alignment horizontal="right"/>
    </xf>
    <xf numFmtId="4" fontId="11" fillId="0" borderId="48" xfId="1" applyNumberFormat="1" applyFont="1" applyBorder="1" applyAlignment="1">
      <alignment horizontal="right"/>
    </xf>
    <xf numFmtId="0" fontId="1" fillId="0" borderId="34" xfId="1" applyFont="1" applyBorder="1"/>
    <xf numFmtId="0" fontId="1" fillId="0" borderId="29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" fontId="12" fillId="0" borderId="21" xfId="1" applyNumberFormat="1" applyFont="1" applyBorder="1" applyAlignment="1">
      <alignment horizontal="center"/>
    </xf>
    <xf numFmtId="1" fontId="12" fillId="0" borderId="2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1" fontId="12" fillId="0" borderId="19" xfId="1" applyNumberFormat="1" applyFont="1" applyBorder="1" applyAlignment="1">
      <alignment horizontal="center"/>
    </xf>
    <xf numFmtId="1" fontId="12" fillId="0" borderId="19" xfId="1" applyNumberFormat="1" applyFont="1" applyBorder="1" applyAlignment="1">
      <alignment horizontal="center" vertical="center"/>
    </xf>
    <xf numFmtId="4" fontId="9" fillId="0" borderId="3" xfId="1" applyNumberFormat="1" applyFont="1" applyBorder="1"/>
    <xf numFmtId="4" fontId="9" fillId="0" borderId="48" xfId="1" applyNumberFormat="1" applyFont="1" applyBorder="1"/>
    <xf numFmtId="0" fontId="11" fillId="0" borderId="41" xfId="1" applyFont="1" applyBorder="1" applyAlignment="1">
      <alignment vertical="center" wrapText="1"/>
    </xf>
    <xf numFmtId="0" fontId="3" fillId="0" borderId="0" xfId="2"/>
    <xf numFmtId="0" fontId="2" fillId="0" borderId="0" xfId="2" applyFont="1" applyAlignment="1">
      <alignment horizontal="center" vertical="center" wrapText="1"/>
    </xf>
    <xf numFmtId="0" fontId="19" fillId="0" borderId="0" xfId="2" applyFont="1" applyAlignment="1">
      <alignment horizontal="right" vertical="center"/>
    </xf>
    <xf numFmtId="0" fontId="19" fillId="0" borderId="14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3" fillId="0" borderId="50" xfId="2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4" fontId="3" fillId="0" borderId="0" xfId="2" applyNumberFormat="1"/>
    <xf numFmtId="0" fontId="3" fillId="0" borderId="1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7" xfId="2" applyFont="1" applyBorder="1" applyAlignment="1">
      <alignment horizontal="center" vertical="center"/>
    </xf>
    <xf numFmtId="1" fontId="3" fillId="0" borderId="50" xfId="2" applyNumberFormat="1" applyFont="1" applyBorder="1" applyAlignment="1">
      <alignment horizontal="center" vertical="center"/>
    </xf>
    <xf numFmtId="4" fontId="3" fillId="0" borderId="0" xfId="2" applyNumberFormat="1" applyAlignment="1">
      <alignment vertical="center"/>
    </xf>
    <xf numFmtId="0" fontId="3" fillId="0" borderId="0" xfId="2" applyAlignment="1">
      <alignment vertical="center"/>
    </xf>
    <xf numFmtId="0" fontId="3" fillId="0" borderId="59" xfId="2" applyFont="1" applyBorder="1" applyAlignment="1">
      <alignment horizontal="center" vertical="center"/>
    </xf>
    <xf numFmtId="0" fontId="3" fillId="0" borderId="6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63" xfId="2" applyFont="1" applyBorder="1" applyAlignment="1">
      <alignment horizontal="center" vertical="center"/>
    </xf>
    <xf numFmtId="4" fontId="6" fillId="0" borderId="8" xfId="2" applyNumberFormat="1" applyFont="1" applyBorder="1" applyAlignment="1">
      <alignment vertical="center"/>
    </xf>
    <xf numFmtId="4" fontId="4" fillId="0" borderId="8" xfId="2" applyNumberFormat="1" applyFont="1" applyBorder="1" applyAlignment="1">
      <alignment vertical="center"/>
    </xf>
    <xf numFmtId="0" fontId="3" fillId="0" borderId="0" xfId="2" applyAlignment="1">
      <alignment vertical="center" wrapText="1"/>
    </xf>
    <xf numFmtId="0" fontId="21" fillId="0" borderId="0" xfId="2" applyFont="1" applyAlignment="1">
      <alignment vertical="center"/>
    </xf>
    <xf numFmtId="0" fontId="0" fillId="0" borderId="0" xfId="0" applyAlignment="1">
      <alignment horizontal="right"/>
    </xf>
    <xf numFmtId="0" fontId="19" fillId="0" borderId="12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/>
    </xf>
    <xf numFmtId="0" fontId="20" fillId="0" borderId="1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 wrapText="1"/>
    </xf>
    <xf numFmtId="4" fontId="20" fillId="0" borderId="15" xfId="2" applyNumberFormat="1" applyFont="1" applyBorder="1" applyAlignment="1">
      <alignment horizontal="right" vertical="center"/>
    </xf>
    <xf numFmtId="49" fontId="20" fillId="0" borderId="51" xfId="2" applyNumberFormat="1" applyFont="1" applyBorder="1" applyAlignment="1">
      <alignment vertical="center"/>
    </xf>
    <xf numFmtId="0" fontId="20" fillId="0" borderId="51" xfId="2" applyFont="1" applyBorder="1" applyAlignment="1">
      <alignment vertical="center" wrapText="1"/>
    </xf>
    <xf numFmtId="4" fontId="20" fillId="0" borderId="51" xfId="2" applyNumberFormat="1" applyFont="1" applyBorder="1" applyAlignment="1">
      <alignment vertical="center" wrapText="1"/>
    </xf>
    <xf numFmtId="49" fontId="20" fillId="0" borderId="54" xfId="2" applyNumberFormat="1" applyFont="1" applyBorder="1" applyAlignment="1">
      <alignment vertical="center"/>
    </xf>
    <xf numFmtId="0" fontId="20" fillId="0" borderId="54" xfId="2" applyFont="1" applyBorder="1" applyAlignment="1">
      <alignment vertical="center" wrapText="1"/>
    </xf>
    <xf numFmtId="4" fontId="20" fillId="0" borderId="54" xfId="2" applyNumberFormat="1" applyFont="1" applyBorder="1" applyAlignment="1">
      <alignment vertical="center" wrapText="1"/>
    </xf>
    <xf numFmtId="4" fontId="20" fillId="0" borderId="54" xfId="2" applyNumberFormat="1" applyFont="1" applyBorder="1" applyAlignment="1">
      <alignment vertical="center"/>
    </xf>
    <xf numFmtId="49" fontId="20" fillId="0" borderId="54" xfId="2" applyNumberFormat="1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 wrapText="1"/>
    </xf>
    <xf numFmtId="4" fontId="20" fillId="0" borderId="54" xfId="2" applyNumberFormat="1" applyFont="1" applyBorder="1" applyAlignment="1">
      <alignment horizontal="right" vertical="center" wrapText="1"/>
    </xf>
    <xf numFmtId="4" fontId="20" fillId="0" borderId="54" xfId="2" applyNumberFormat="1" applyFont="1" applyBorder="1" applyAlignment="1">
      <alignment horizontal="right" vertical="center"/>
    </xf>
    <xf numFmtId="49" fontId="20" fillId="0" borderId="58" xfId="2" applyNumberFormat="1" applyFont="1" applyBorder="1" applyAlignment="1">
      <alignment vertical="center"/>
    </xf>
    <xf numFmtId="0" fontId="20" fillId="0" borderId="58" xfId="2" applyFont="1" applyBorder="1" applyAlignment="1">
      <alignment vertical="center" wrapText="1"/>
    </xf>
    <xf numFmtId="4" fontId="20" fillId="0" borderId="58" xfId="2" applyNumberFormat="1" applyFont="1" applyBorder="1" applyAlignment="1">
      <alignment vertical="center" wrapText="1"/>
    </xf>
    <xf numFmtId="4" fontId="20" fillId="0" borderId="58" xfId="2" applyNumberFormat="1" applyFont="1" applyBorder="1" applyAlignment="1">
      <alignment vertical="center"/>
    </xf>
    <xf numFmtId="4" fontId="20" fillId="0" borderId="51" xfId="2" applyNumberFormat="1" applyFont="1" applyBorder="1" applyAlignment="1">
      <alignment vertical="center"/>
    </xf>
    <xf numFmtId="1" fontId="20" fillId="0" borderId="51" xfId="2" applyNumberFormat="1" applyFont="1" applyBorder="1" applyAlignment="1">
      <alignment horizontal="left" vertical="center"/>
    </xf>
    <xf numFmtId="1" fontId="20" fillId="0" borderId="51" xfId="2" applyNumberFormat="1" applyFont="1" applyBorder="1" applyAlignment="1">
      <alignment horizontal="left" vertical="center" wrapText="1"/>
    </xf>
    <xf numFmtId="4" fontId="20" fillId="0" borderId="51" xfId="2" applyNumberFormat="1" applyFont="1" applyBorder="1" applyAlignment="1">
      <alignment horizontal="right" vertical="center" wrapText="1"/>
    </xf>
    <xf numFmtId="4" fontId="20" fillId="0" borderId="51" xfId="2" applyNumberFormat="1" applyFont="1" applyBorder="1" applyAlignment="1">
      <alignment horizontal="right" vertical="center"/>
    </xf>
    <xf numFmtId="49" fontId="20" fillId="0" borderId="15" xfId="2" applyNumberFormat="1" applyFont="1" applyBorder="1" applyAlignment="1">
      <alignment vertical="center"/>
    </xf>
    <xf numFmtId="0" fontId="20" fillId="0" borderId="15" xfId="2" applyFont="1" applyBorder="1" applyAlignment="1">
      <alignment vertical="center" wrapText="1"/>
    </xf>
    <xf numFmtId="4" fontId="20" fillId="0" borderId="15" xfId="2" applyNumberFormat="1" applyFont="1" applyBorder="1" applyAlignment="1">
      <alignment vertical="center" wrapText="1"/>
    </xf>
    <xf numFmtId="4" fontId="20" fillId="0" borderId="15" xfId="2" applyNumberFormat="1" applyFont="1" applyBorder="1" applyAlignment="1">
      <alignment vertical="center"/>
    </xf>
    <xf numFmtId="0" fontId="20" fillId="0" borderId="60" xfId="2" applyFont="1" applyBorder="1" applyAlignment="1">
      <alignment vertical="center" wrapText="1"/>
    </xf>
    <xf numFmtId="0" fontId="20" fillId="0" borderId="64" xfId="2" applyFont="1" applyBorder="1" applyAlignment="1">
      <alignment vertical="center" wrapText="1"/>
    </xf>
    <xf numFmtId="49" fontId="20" fillId="0" borderId="55" xfId="2" applyNumberFormat="1" applyFont="1" applyBorder="1" applyAlignment="1">
      <alignment vertical="center"/>
    </xf>
    <xf numFmtId="4" fontId="20" fillId="0" borderId="55" xfId="2" applyNumberFormat="1" applyFont="1" applyBorder="1" applyAlignment="1">
      <alignment vertical="center" wrapText="1"/>
    </xf>
    <xf numFmtId="4" fontId="20" fillId="0" borderId="55" xfId="2" applyNumberFormat="1" applyFont="1" applyBorder="1" applyAlignment="1">
      <alignment vertical="center"/>
    </xf>
    <xf numFmtId="49" fontId="20" fillId="0" borderId="13" xfId="2" applyNumberFormat="1" applyFont="1" applyBorder="1" applyAlignment="1">
      <alignment vertical="center"/>
    </xf>
    <xf numFmtId="0" fontId="20" fillId="0" borderId="13" xfId="2" applyFont="1" applyBorder="1" applyAlignment="1">
      <alignment vertical="center" wrapText="1"/>
    </xf>
    <xf numFmtId="4" fontId="20" fillId="0" borderId="13" xfId="2" applyNumberFormat="1" applyFont="1" applyBorder="1" applyAlignment="1">
      <alignment vertical="center" wrapText="1"/>
    </xf>
    <xf numFmtId="4" fontId="20" fillId="0" borderId="13" xfId="2" applyNumberFormat="1" applyFont="1" applyBorder="1" applyAlignment="1">
      <alignment vertical="center"/>
    </xf>
    <xf numFmtId="49" fontId="20" fillId="0" borderId="6" xfId="2" applyNumberFormat="1" applyFont="1" applyBorder="1" applyAlignment="1">
      <alignment vertical="center"/>
    </xf>
    <xf numFmtId="0" fontId="20" fillId="0" borderId="6" xfId="2" applyFont="1" applyBorder="1" applyAlignment="1">
      <alignment vertical="center" wrapText="1"/>
    </xf>
    <xf numFmtId="4" fontId="20" fillId="0" borderId="6" xfId="2" applyNumberFormat="1" applyFont="1" applyBorder="1" applyAlignment="1">
      <alignment vertical="center" wrapText="1"/>
    </xf>
    <xf numFmtId="4" fontId="20" fillId="0" borderId="6" xfId="2" applyNumberFormat="1" applyFont="1" applyBorder="1" applyAlignment="1">
      <alignment vertical="center"/>
    </xf>
    <xf numFmtId="1" fontId="5" fillId="0" borderId="71" xfId="2" applyNumberFormat="1" applyFont="1" applyBorder="1" applyAlignment="1">
      <alignment horizontal="center" vertical="center"/>
    </xf>
    <xf numFmtId="1" fontId="5" fillId="0" borderId="71" xfId="2" applyNumberFormat="1" applyFont="1" applyBorder="1" applyAlignment="1">
      <alignment horizontal="center" vertical="center" wrapText="1"/>
    </xf>
    <xf numFmtId="1" fontId="5" fillId="0" borderId="72" xfId="2" applyNumberFormat="1" applyFont="1" applyBorder="1" applyAlignment="1">
      <alignment horizontal="center" vertical="center" wrapText="1"/>
    </xf>
    <xf numFmtId="4" fontId="20" fillId="0" borderId="18" xfId="2" applyNumberFormat="1" applyFont="1" applyBorder="1" applyAlignment="1">
      <alignment horizontal="right" vertical="center" wrapText="1"/>
    </xf>
    <xf numFmtId="4" fontId="20" fillId="0" borderId="66" xfId="2" applyNumberFormat="1" applyFont="1" applyBorder="1" applyAlignment="1">
      <alignment horizontal="right" vertical="center"/>
    </xf>
    <xf numFmtId="4" fontId="20" fillId="0" borderId="67" xfId="2" applyNumberFormat="1" applyFont="1" applyBorder="1" applyAlignment="1">
      <alignment horizontal="right" vertical="center"/>
    </xf>
    <xf numFmtId="4" fontId="20" fillId="0" borderId="67" xfId="2" applyNumberFormat="1" applyFont="1" applyBorder="1" applyAlignment="1">
      <alignment horizontal="right" vertical="center" wrapText="1"/>
    </xf>
    <xf numFmtId="4" fontId="20" fillId="0" borderId="69" xfId="2" applyNumberFormat="1" applyFont="1" applyBorder="1" applyAlignment="1">
      <alignment horizontal="right" vertical="center"/>
    </xf>
    <xf numFmtId="4" fontId="20" fillId="0" borderId="69" xfId="2" applyNumberFormat="1" applyFont="1" applyBorder="1" applyAlignment="1">
      <alignment horizontal="right" vertical="center" wrapText="1"/>
    </xf>
    <xf numFmtId="4" fontId="20" fillId="0" borderId="66" xfId="2" applyNumberFormat="1" applyFont="1" applyBorder="1" applyAlignment="1">
      <alignment horizontal="right" vertical="center" wrapText="1"/>
    </xf>
    <xf numFmtId="4" fontId="20" fillId="0" borderId="68" xfId="2" applyNumberFormat="1" applyFont="1" applyBorder="1" applyAlignment="1">
      <alignment horizontal="right" vertical="center" wrapText="1"/>
    </xf>
    <xf numFmtId="4" fontId="20" fillId="0" borderId="13" xfId="2" applyNumberFormat="1" applyFont="1" applyBorder="1" applyAlignment="1">
      <alignment horizontal="right" vertical="center" wrapText="1"/>
    </xf>
    <xf numFmtId="4" fontId="20" fillId="0" borderId="6" xfId="2" applyNumberFormat="1" applyFont="1" applyBorder="1" applyAlignment="1">
      <alignment horizontal="right" vertical="center" wrapText="1"/>
    </xf>
    <xf numFmtId="4" fontId="6" fillId="0" borderId="70" xfId="2" applyNumberFormat="1" applyFont="1" applyBorder="1" applyAlignment="1">
      <alignment horizontal="right" vertical="center"/>
    </xf>
    <xf numFmtId="0" fontId="20" fillId="0" borderId="62" xfId="2" applyFont="1" applyBorder="1" applyAlignment="1">
      <alignment vertical="center" wrapText="1"/>
    </xf>
    <xf numFmtId="1" fontId="5" fillId="0" borderId="74" xfId="2" applyNumberFormat="1" applyFont="1" applyBorder="1" applyAlignment="1">
      <alignment horizontal="center" vertical="center"/>
    </xf>
    <xf numFmtId="1" fontId="5" fillId="0" borderId="75" xfId="2" applyNumberFormat="1" applyFont="1" applyBorder="1" applyAlignment="1">
      <alignment horizontal="center" vertical="center" wrapText="1"/>
    </xf>
    <xf numFmtId="4" fontId="20" fillId="0" borderId="20" xfId="2" applyNumberFormat="1" applyFont="1" applyBorder="1" applyAlignment="1">
      <alignment horizontal="right" vertical="center"/>
    </xf>
    <xf numFmtId="4" fontId="20" fillId="0" borderId="52" xfId="2" applyNumberFormat="1" applyFont="1" applyBorder="1" applyAlignment="1">
      <alignment horizontal="right" vertical="center"/>
    </xf>
    <xf numFmtId="4" fontId="20" fillId="0" borderId="56" xfId="2" applyNumberFormat="1" applyFont="1" applyBorder="1" applyAlignment="1">
      <alignment horizontal="right" vertical="center"/>
    </xf>
    <xf numFmtId="4" fontId="20" fillId="0" borderId="13" xfId="2" applyNumberFormat="1" applyFont="1" applyBorder="1" applyAlignment="1">
      <alignment horizontal="right" vertical="center"/>
    </xf>
    <xf numFmtId="4" fontId="20" fillId="0" borderId="6" xfId="2" applyNumberFormat="1" applyFont="1" applyBorder="1" applyAlignment="1">
      <alignment horizontal="right" vertical="center"/>
    </xf>
    <xf numFmtId="4" fontId="3" fillId="0" borderId="65" xfId="2" applyNumberFormat="1" applyBorder="1" applyAlignment="1">
      <alignment horizontal="right" vertical="center" wrapText="1"/>
    </xf>
    <xf numFmtId="3" fontId="5" fillId="0" borderId="73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/>
    <xf numFmtId="0" fontId="19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49" fontId="20" fillId="0" borderId="26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4" fontId="20" fillId="0" borderId="27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23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4" fontId="1" fillId="0" borderId="27" xfId="0" applyNumberFormat="1" applyFont="1" applyBorder="1" applyAlignment="1">
      <alignment vertical="center"/>
    </xf>
    <xf numFmtId="0" fontId="11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4" fontId="14" fillId="0" borderId="8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" fontId="20" fillId="0" borderId="1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" fontId="1" fillId="0" borderId="15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24" fillId="0" borderId="8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1" fillId="0" borderId="46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1" fillId="0" borderId="1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25" fillId="0" borderId="78" xfId="0" applyFont="1" applyBorder="1" applyAlignment="1">
      <alignment vertical="center"/>
    </xf>
    <xf numFmtId="0" fontId="25" fillId="0" borderId="79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4" fontId="25" fillId="0" borderId="79" xfId="0" applyNumberFormat="1" applyFont="1" applyBorder="1" applyAlignment="1">
      <alignment vertical="center"/>
    </xf>
    <xf numFmtId="4" fontId="25" fillId="0" borderId="11" xfId="0" applyNumberFormat="1" applyFont="1" applyBorder="1" applyAlignment="1">
      <alignment horizontal="right" vertical="center"/>
    </xf>
    <xf numFmtId="4" fontId="25" fillId="0" borderId="23" xfId="0" applyNumberFormat="1" applyFont="1" applyBorder="1" applyAlignment="1">
      <alignment horizontal="right" vertical="center"/>
    </xf>
    <xf numFmtId="4" fontId="26" fillId="0" borderId="29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0" fontId="18" fillId="0" borderId="0" xfId="0" applyFont="1" applyAlignment="1"/>
    <xf numFmtId="0" fontId="27" fillId="0" borderId="26" xfId="0" applyFont="1" applyBorder="1" applyAlignment="1">
      <alignment horizontal="right" vertical="center"/>
    </xf>
    <xf numFmtId="0" fontId="27" fillId="0" borderId="27" xfId="0" applyFont="1" applyBorder="1" applyAlignment="1">
      <alignment horizontal="right" vertical="center"/>
    </xf>
    <xf numFmtId="0" fontId="27" fillId="0" borderId="27" xfId="0" applyFont="1" applyBorder="1" applyAlignment="1">
      <alignment horizontal="left" vertical="center" wrapText="1"/>
    </xf>
    <xf numFmtId="4" fontId="27" fillId="0" borderId="27" xfId="0" applyNumberFormat="1" applyFont="1" applyBorder="1" applyAlignment="1">
      <alignment horizontal="right" vertical="center"/>
    </xf>
    <xf numFmtId="0" fontId="0" fillId="0" borderId="0" xfId="0" applyAlignment="1"/>
    <xf numFmtId="0" fontId="2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5" fillId="1" borderId="80" xfId="0" applyFont="1" applyFill="1" applyBorder="1" applyAlignment="1">
      <alignment horizontal="center" vertical="center"/>
    </xf>
    <xf numFmtId="0" fontId="15" fillId="1" borderId="2" xfId="0" applyFont="1" applyFill="1" applyBorder="1" applyAlignment="1">
      <alignment vertical="center"/>
    </xf>
    <xf numFmtId="0" fontId="15" fillId="1" borderId="2" xfId="0" applyFont="1" applyFill="1" applyBorder="1" applyAlignment="1">
      <alignment vertical="center" wrapText="1"/>
    </xf>
    <xf numFmtId="4" fontId="15" fillId="1" borderId="2" xfId="0" applyNumberFormat="1" applyFont="1" applyFill="1" applyBorder="1" applyAlignment="1">
      <alignment vertical="center"/>
    </xf>
    <xf numFmtId="4" fontId="14" fillId="1" borderId="2" xfId="0" applyNumberFormat="1" applyFont="1" applyFill="1" applyBorder="1" applyAlignment="1">
      <alignment horizontal="right" vertical="center"/>
    </xf>
    <xf numFmtId="4" fontId="14" fillId="1" borderId="22" xfId="0" applyNumberFormat="1" applyFont="1" applyFill="1" applyBorder="1" applyAlignment="1">
      <alignment horizontal="right" vertical="center"/>
    </xf>
    <xf numFmtId="0" fontId="15" fillId="0" borderId="81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/>
    </xf>
    <xf numFmtId="0" fontId="28" fillId="0" borderId="0" xfId="0" applyFont="1" applyBorder="1"/>
    <xf numFmtId="0" fontId="0" fillId="0" borderId="0" xfId="0" applyBorder="1"/>
    <xf numFmtId="0" fontId="29" fillId="0" borderId="6" xfId="0" applyFont="1" applyBorder="1" applyAlignment="1">
      <alignment horizontal="center" vertical="center"/>
    </xf>
    <xf numFmtId="0" fontId="28" fillId="0" borderId="0" xfId="0" applyFont="1"/>
    <xf numFmtId="0" fontId="4" fillId="2" borderId="25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left" vertical="center"/>
    </xf>
    <xf numFmtId="0" fontId="6" fillId="2" borderId="83" xfId="0" applyFont="1" applyFill="1" applyBorder="1" applyAlignment="1">
      <alignment horizontal="left" vertical="center"/>
    </xf>
    <xf numFmtId="0" fontId="6" fillId="2" borderId="83" xfId="0" applyFont="1" applyFill="1" applyBorder="1" applyAlignment="1">
      <alignment horizontal="center" vertical="center"/>
    </xf>
    <xf numFmtId="0" fontId="6" fillId="2" borderId="83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wrapText="1"/>
    </xf>
    <xf numFmtId="0" fontId="9" fillId="2" borderId="84" xfId="0" applyFont="1" applyFill="1" applyBorder="1" applyAlignment="1">
      <alignment horizontal="center" wrapText="1"/>
    </xf>
    <xf numFmtId="0" fontId="15" fillId="1" borderId="1" xfId="0" applyFont="1" applyFill="1" applyBorder="1" applyAlignment="1">
      <alignment horizontal="center" vertical="center"/>
    </xf>
    <xf numFmtId="4" fontId="9" fillId="1" borderId="22" xfId="0" applyNumberFormat="1" applyFont="1" applyFill="1" applyBorder="1" applyAlignment="1">
      <alignment horizontal="right" vertical="center"/>
    </xf>
    <xf numFmtId="0" fontId="15" fillId="0" borderId="85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right" vertical="center"/>
    </xf>
    <xf numFmtId="0" fontId="21" fillId="0" borderId="0" xfId="0" applyFont="1"/>
    <xf numFmtId="0" fontId="30" fillId="0" borderId="0" xfId="0" applyFont="1" applyAlignment="1">
      <alignment horizontal="right" vertical="center"/>
    </xf>
    <xf numFmtId="0" fontId="6" fillId="1" borderId="14" xfId="0" applyFont="1" applyFill="1" applyBorder="1" applyAlignment="1">
      <alignment horizontal="center" vertical="center"/>
    </xf>
    <xf numFmtId="0" fontId="31" fillId="1" borderId="11" xfId="0" applyFont="1" applyFill="1" applyBorder="1" applyAlignment="1">
      <alignment vertical="center"/>
    </xf>
    <xf numFmtId="4" fontId="31" fillId="1" borderId="11" xfId="0" applyNumberFormat="1" applyFont="1" applyFill="1" applyBorder="1" applyAlignment="1">
      <alignment vertical="center"/>
    </xf>
    <xf numFmtId="4" fontId="14" fillId="1" borderId="11" xfId="0" applyNumberFormat="1" applyFont="1" applyFill="1" applyBorder="1" applyAlignment="1">
      <alignment horizontal="right" vertical="center"/>
    </xf>
    <xf numFmtId="4" fontId="14" fillId="1" borderId="23" xfId="0" applyNumberFormat="1" applyFont="1" applyFill="1" applyBorder="1" applyAlignment="1">
      <alignment horizontal="right" vertical="center"/>
    </xf>
    <xf numFmtId="0" fontId="32" fillId="0" borderId="85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4" fontId="31" fillId="0" borderId="8" xfId="0" applyNumberFormat="1" applyFont="1" applyBorder="1" applyAlignment="1">
      <alignment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4" fontId="26" fillId="0" borderId="29" xfId="0" applyNumberFormat="1" applyFont="1" applyBorder="1" applyAlignment="1">
      <alignment vertical="center"/>
    </xf>
    <xf numFmtId="4" fontId="8" fillId="0" borderId="6" xfId="0" applyNumberFormat="1" applyFont="1" applyBorder="1" applyAlignment="1">
      <alignment horizontal="right" vertical="center"/>
    </xf>
    <xf numFmtId="4" fontId="8" fillId="0" borderId="65" xfId="0" applyNumberFormat="1" applyFont="1" applyBorder="1" applyAlignment="1">
      <alignment horizontal="right" vertical="center"/>
    </xf>
    <xf numFmtId="0" fontId="27" fillId="0" borderId="14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4" fontId="27" fillId="0" borderId="11" xfId="0" applyNumberFormat="1" applyFont="1" applyBorder="1" applyAlignment="1">
      <alignment vertical="center"/>
    </xf>
    <xf numFmtId="4" fontId="25" fillId="0" borderId="12" xfId="0" applyNumberFormat="1" applyFont="1" applyBorder="1" applyAlignment="1">
      <alignment vertical="center"/>
    </xf>
    <xf numFmtId="4" fontId="25" fillId="0" borderId="49" xfId="0" applyNumberFormat="1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vertical="center"/>
    </xf>
    <xf numFmtId="4" fontId="27" fillId="0" borderId="54" xfId="0" applyNumberFormat="1" applyFont="1" applyBorder="1" applyAlignment="1">
      <alignment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6" borderId="83" xfId="0" applyFont="1" applyFill="1" applyBorder="1" applyAlignment="1">
      <alignment horizontal="center" vertical="center" wrapText="1"/>
    </xf>
    <xf numFmtId="4" fontId="4" fillId="6" borderId="89" xfId="0" applyNumberFormat="1" applyFont="1" applyFill="1" applyBorder="1" applyAlignment="1">
      <alignment horizontal="right" vertical="center" wrapText="1"/>
    </xf>
    <xf numFmtId="4" fontId="9" fillId="0" borderId="83" xfId="0" applyNumberFormat="1" applyFont="1" applyBorder="1" applyAlignment="1">
      <alignment horizontal="right" vertical="center"/>
    </xf>
    <xf numFmtId="4" fontId="9" fillId="0" borderId="8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3" fillId="6" borderId="33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right" vertical="center" wrapText="1"/>
    </xf>
    <xf numFmtId="0" fontId="3" fillId="6" borderId="47" xfId="0" applyFont="1" applyFill="1" applyBorder="1" applyAlignment="1">
      <alignment horizontal="right" vertical="center" wrapText="1"/>
    </xf>
    <xf numFmtId="0" fontId="3" fillId="6" borderId="27" xfId="0" applyFont="1" applyFill="1" applyBorder="1" applyAlignment="1">
      <alignment horizontal="left" vertical="center" wrapText="1"/>
    </xf>
    <xf numFmtId="4" fontId="3" fillId="6" borderId="12" xfId="0" applyNumberFormat="1" applyFont="1" applyFill="1" applyBorder="1" applyAlignment="1">
      <alignment horizontal="right" vertical="center" wrapText="1"/>
    </xf>
    <xf numFmtId="0" fontId="3" fillId="6" borderId="36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90" xfId="0" applyBorder="1" applyAlignment="1">
      <alignment horizontal="right" vertical="center" wrapText="1"/>
    </xf>
    <xf numFmtId="0" fontId="3" fillId="6" borderId="16" xfId="0" applyFont="1" applyFill="1" applyBorder="1" applyAlignment="1">
      <alignment horizontal="left" vertical="center" wrapText="1"/>
    </xf>
    <xf numFmtId="4" fontId="3" fillId="6" borderId="82" xfId="0" applyNumberFormat="1" applyFont="1" applyFill="1" applyBorder="1" applyAlignment="1">
      <alignment horizontal="right" vertical="center" wrapText="1"/>
    </xf>
    <xf numFmtId="0" fontId="20" fillId="0" borderId="14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20" fillId="0" borderId="11" xfId="0" applyNumberFormat="1" applyFont="1" applyBorder="1" applyAlignment="1">
      <alignment vertical="top" wrapText="1"/>
    </xf>
    <xf numFmtId="4" fontId="20" fillId="0" borderId="12" xfId="0" applyNumberFormat="1" applyFont="1" applyBorder="1" applyAlignment="1">
      <alignment horizontal="right" vertical="top"/>
    </xf>
    <xf numFmtId="4" fontId="7" fillId="0" borderId="11" xfId="0" applyNumberFormat="1" applyFont="1" applyBorder="1" applyAlignment="1">
      <alignment horizontal="right" vertical="top"/>
    </xf>
    <xf numFmtId="4" fontId="7" fillId="0" borderId="23" xfId="0" applyNumberFormat="1" applyFont="1" applyBorder="1" applyAlignment="1">
      <alignment horizontal="right" vertical="top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4" fontId="20" fillId="0" borderId="12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left" vertical="center" wrapText="1" shrinkToFit="1"/>
    </xf>
    <xf numFmtId="0" fontId="20" fillId="0" borderId="40" xfId="0" applyFont="1" applyBorder="1" applyAlignment="1">
      <alignment horizontal="center" vertical="center"/>
    </xf>
    <xf numFmtId="0" fontId="20" fillId="0" borderId="3" xfId="0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 wrapText="1" shrinkToFit="1"/>
    </xf>
    <xf numFmtId="4" fontId="20" fillId="0" borderId="41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4" fontId="14" fillId="0" borderId="42" xfId="0" applyNumberFormat="1" applyFont="1" applyBorder="1" applyAlignment="1">
      <alignment horizontal="right" vertical="center"/>
    </xf>
    <xf numFmtId="4" fontId="14" fillId="0" borderId="29" xfId="0" applyNumberFormat="1" applyFont="1" applyBorder="1" applyAlignment="1">
      <alignment horizontal="right" vertical="center"/>
    </xf>
    <xf numFmtId="4" fontId="14" fillId="0" borderId="30" xfId="0" applyNumberFormat="1" applyFont="1" applyBorder="1" applyAlignment="1">
      <alignment horizontal="right" vertical="center"/>
    </xf>
    <xf numFmtId="0" fontId="3" fillId="6" borderId="32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46" xfId="0" applyBorder="1" applyAlignment="1">
      <alignment horizontal="righ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 wrapText="1"/>
    </xf>
    <xf numFmtId="0" fontId="7" fillId="0" borderId="79" xfId="0" applyFont="1" applyBorder="1" applyAlignment="1">
      <alignment vertical="center" wrapText="1"/>
    </xf>
    <xf numFmtId="4" fontId="7" fillId="0" borderId="79" xfId="0" applyNumberFormat="1" applyFont="1" applyBorder="1" applyAlignment="1">
      <alignment vertical="center"/>
    </xf>
    <xf numFmtId="4" fontId="7" fillId="0" borderId="27" xfId="0" applyNumberFormat="1" applyFont="1" applyBorder="1" applyAlignment="1">
      <alignment vertical="center"/>
    </xf>
    <xf numFmtId="4" fontId="7" fillId="0" borderId="79" xfId="0" applyNumberFormat="1" applyFont="1" applyBorder="1" applyAlignment="1">
      <alignment vertical="center" wrapText="1"/>
    </xf>
    <xf numFmtId="4" fontId="7" fillId="0" borderId="79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4" fontId="7" fillId="0" borderId="27" xfId="0" applyNumberFormat="1" applyFont="1" applyBorder="1" applyAlignment="1">
      <alignment horizontal="left" vertical="center" wrapText="1"/>
    </xf>
    <xf numFmtId="4" fontId="7" fillId="0" borderId="27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vertical="center"/>
    </xf>
    <xf numFmtId="4" fontId="34" fillId="0" borderId="11" xfId="0" applyNumberFormat="1" applyFont="1" applyBorder="1" applyAlignment="1">
      <alignment vertical="center"/>
    </xf>
    <xf numFmtId="4" fontId="9" fillId="0" borderId="11" xfId="0" applyNumberFormat="1" applyFont="1" applyBorder="1" applyAlignment="1">
      <alignment horizontal="left" vertical="center"/>
    </xf>
    <xf numFmtId="0" fontId="35" fillId="0" borderId="12" xfId="0" applyFont="1" applyBorder="1"/>
    <xf numFmtId="0" fontId="35" fillId="0" borderId="11" xfId="0" applyFont="1" applyBorder="1"/>
    <xf numFmtId="0" fontId="35" fillId="0" borderId="46" xfId="0" applyFont="1" applyBorder="1"/>
    <xf numFmtId="4" fontId="9" fillId="0" borderId="18" xfId="0" applyNumberFormat="1" applyFont="1" applyBorder="1"/>
    <xf numFmtId="4" fontId="9" fillId="0" borderId="15" xfId="0" applyNumberFormat="1" applyFont="1" applyBorder="1"/>
    <xf numFmtId="4" fontId="9" fillId="0" borderId="76" xfId="0" applyNumberFormat="1" applyFont="1" applyBorder="1"/>
    <xf numFmtId="0" fontId="0" fillId="0" borderId="79" xfId="0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36" fillId="0" borderId="79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4" fontId="0" fillId="0" borderId="39" xfId="0" applyNumberFormat="1" applyFill="1" applyBorder="1"/>
    <xf numFmtId="4" fontId="0" fillId="0" borderId="27" xfId="0" applyNumberFormat="1" applyBorder="1"/>
    <xf numFmtId="4" fontId="0" fillId="0" borderId="47" xfId="0" applyNumberFormat="1" applyBorder="1"/>
    <xf numFmtId="0" fontId="0" fillId="0" borderId="51" xfId="0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36" fillId="0" borderId="51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4" fontId="0" fillId="0" borderId="66" xfId="0" applyNumberFormat="1" applyFill="1" applyBorder="1"/>
    <xf numFmtId="4" fontId="0" fillId="0" borderId="51" xfId="0" applyNumberFormat="1" applyBorder="1"/>
    <xf numFmtId="4" fontId="0" fillId="0" borderId="60" xfId="0" applyNumberFormat="1" applyBorder="1"/>
    <xf numFmtId="0" fontId="12" fillId="0" borderId="51" xfId="0" applyFont="1" applyBorder="1" applyAlignment="1">
      <alignment vertical="center" wrapText="1"/>
    </xf>
    <xf numFmtId="4" fontId="0" fillId="0" borderId="66" xfId="0" applyNumberFormat="1" applyBorder="1"/>
    <xf numFmtId="0" fontId="0" fillId="0" borderId="58" xfId="0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36" fillId="0" borderId="58" xfId="0" applyFont="1" applyBorder="1" applyAlignment="1">
      <alignment vertical="center"/>
    </xf>
    <xf numFmtId="0" fontId="12" fillId="0" borderId="58" xfId="0" applyFont="1" applyBorder="1" applyAlignment="1">
      <alignment vertical="center" wrapText="1"/>
    </xf>
    <xf numFmtId="0" fontId="12" fillId="0" borderId="58" xfId="0" applyFont="1" applyBorder="1" applyAlignment="1">
      <alignment vertical="center"/>
    </xf>
    <xf numFmtId="2" fontId="12" fillId="0" borderId="58" xfId="0" applyNumberFormat="1" applyFont="1" applyBorder="1" applyAlignment="1">
      <alignment vertical="center" wrapText="1"/>
    </xf>
    <xf numFmtId="0" fontId="10" fillId="0" borderId="58" xfId="0" applyFont="1" applyBorder="1" applyAlignment="1">
      <alignment vertical="center"/>
    </xf>
    <xf numFmtId="0" fontId="0" fillId="0" borderId="91" xfId="0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36" fillId="0" borderId="91" xfId="0" applyFont="1" applyBorder="1" applyAlignment="1">
      <alignment vertical="center"/>
    </xf>
    <xf numFmtId="0" fontId="10" fillId="0" borderId="91" xfId="0" applyFont="1" applyBorder="1" applyAlignment="1">
      <alignment vertical="center"/>
    </xf>
    <xf numFmtId="4" fontId="0" fillId="0" borderId="92" xfId="0" applyNumberFormat="1" applyBorder="1"/>
    <xf numFmtId="4" fontId="0" fillId="0" borderId="91" xfId="0" applyNumberFormat="1" applyBorder="1"/>
    <xf numFmtId="4" fontId="0" fillId="0" borderId="93" xfId="0" applyNumberFormat="1" applyBorder="1"/>
    <xf numFmtId="0" fontId="0" fillId="0" borderId="94" xfId="0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36" fillId="0" borderId="94" xfId="0" applyFont="1" applyBorder="1" applyAlignment="1">
      <alignment vertical="center"/>
    </xf>
    <xf numFmtId="0" fontId="10" fillId="0" borderId="94" xfId="0" applyFont="1" applyBorder="1" applyAlignment="1">
      <alignment vertical="center"/>
    </xf>
    <xf numFmtId="4" fontId="0" fillId="0" borderId="94" xfId="0" applyNumberFormat="1" applyBorder="1"/>
    <xf numFmtId="0" fontId="0" fillId="0" borderId="95" xfId="0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36" fillId="0" borderId="95" xfId="0" applyFont="1" applyBorder="1" applyAlignment="1">
      <alignment vertical="center"/>
    </xf>
    <xf numFmtId="0" fontId="10" fillId="0" borderId="95" xfId="0" applyFont="1" applyBorder="1" applyAlignment="1">
      <alignment vertical="center"/>
    </xf>
    <xf numFmtId="4" fontId="0" fillId="0" borderId="95" xfId="0" applyNumberFormat="1" applyBorder="1"/>
    <xf numFmtId="1" fontId="35" fillId="0" borderId="12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2" fillId="0" borderId="46" xfId="0" applyNumberFormat="1" applyFont="1" applyBorder="1" applyAlignment="1">
      <alignment horizontal="center" vertical="center"/>
    </xf>
    <xf numFmtId="1" fontId="35" fillId="0" borderId="12" xfId="0" applyNumberFormat="1" applyFont="1" applyBorder="1" applyAlignment="1">
      <alignment horizontal="center"/>
    </xf>
    <xf numFmtId="1" fontId="35" fillId="0" borderId="11" xfId="0" applyNumberFormat="1" applyFont="1" applyBorder="1" applyAlignment="1">
      <alignment horizontal="center"/>
    </xf>
    <xf numFmtId="1" fontId="35" fillId="0" borderId="46" xfId="0" applyNumberFormat="1" applyFont="1" applyBorder="1" applyAlignment="1">
      <alignment horizontal="center"/>
    </xf>
    <xf numFmtId="4" fontId="9" fillId="0" borderId="12" xfId="0" applyNumberFormat="1" applyFont="1" applyBorder="1"/>
    <xf numFmtId="4" fontId="9" fillId="0" borderId="11" xfId="0" applyNumberFormat="1" applyFont="1" applyBorder="1"/>
    <xf numFmtId="4" fontId="9" fillId="0" borderId="46" xfId="0" applyNumberFormat="1" applyFont="1" applyBorder="1"/>
    <xf numFmtId="0" fontId="0" fillId="0" borderId="18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6" fillId="0" borderId="76" xfId="0" applyFont="1" applyBorder="1" applyAlignment="1">
      <alignment vertical="center"/>
    </xf>
    <xf numFmtId="0" fontId="12" fillId="0" borderId="76" xfId="0" applyFont="1" applyBorder="1" applyAlignment="1">
      <alignment vertical="center" wrapText="1"/>
    </xf>
    <xf numFmtId="4" fontId="0" fillId="0" borderId="18" xfId="0" applyNumberFormat="1" applyBorder="1"/>
    <xf numFmtId="4" fontId="0" fillId="0" borderId="15" xfId="0" applyNumberFormat="1" applyBorder="1"/>
    <xf numFmtId="4" fontId="0" fillId="0" borderId="76" xfId="0" applyNumberFormat="1" applyBorder="1"/>
    <xf numFmtId="0" fontId="0" fillId="0" borderId="66" xfId="0" applyBorder="1" applyAlignment="1">
      <alignment horizontal="center" vertical="center"/>
    </xf>
    <xf numFmtId="0" fontId="36" fillId="0" borderId="60" xfId="0" applyFont="1" applyBorder="1" applyAlignment="1">
      <alignment vertical="center"/>
    </xf>
    <xf numFmtId="0" fontId="12" fillId="0" borderId="60" xfId="0" applyFont="1" applyBorder="1" applyAlignment="1">
      <alignment vertical="center"/>
    </xf>
    <xf numFmtId="0" fontId="12" fillId="0" borderId="60" xfId="0" applyFont="1" applyBorder="1" applyAlignment="1">
      <alignment vertical="center" wrapText="1"/>
    </xf>
    <xf numFmtId="0" fontId="6" fillId="2" borderId="46" xfId="0" applyFont="1" applyFill="1" applyBorder="1" applyAlignment="1">
      <alignment horizontal="center" vertical="center"/>
    </xf>
    <xf numFmtId="4" fontId="8" fillId="2" borderId="12" xfId="0" applyNumberFormat="1" applyFont="1" applyFill="1" applyBorder="1"/>
    <xf numFmtId="4" fontId="8" fillId="2" borderId="11" xfId="0" applyNumberFormat="1" applyFont="1" applyFill="1" applyBorder="1"/>
    <xf numFmtId="4" fontId="8" fillId="2" borderId="46" xfId="0" applyNumberFormat="1" applyFont="1" applyFill="1" applyBorder="1"/>
    <xf numFmtId="0" fontId="37" fillId="0" borderId="0" xfId="0" applyFont="1"/>
    <xf numFmtId="0" fontId="38" fillId="0" borderId="0" xfId="0" applyFont="1" applyAlignment="1">
      <alignment wrapText="1"/>
    </xf>
    <xf numFmtId="0" fontId="26" fillId="0" borderId="0" xfId="0" applyFont="1" applyAlignment="1">
      <alignment horizontal="center" vertical="center"/>
    </xf>
    <xf numFmtId="49" fontId="29" fillId="0" borderId="27" xfId="0" applyNumberFormat="1" applyFont="1" applyBorder="1" applyAlignment="1">
      <alignment horizontal="center" vertical="center"/>
    </xf>
    <xf numFmtId="4" fontId="29" fillId="0" borderId="27" xfId="0" applyNumberFormat="1" applyFont="1" applyBorder="1" applyAlignment="1">
      <alignment horizontal="left" vertical="center" wrapText="1"/>
    </xf>
    <xf numFmtId="4" fontId="29" fillId="0" borderId="27" xfId="0" applyNumberFormat="1" applyFont="1" applyBorder="1" applyAlignment="1">
      <alignment horizontal="right" vertical="center"/>
    </xf>
    <xf numFmtId="4" fontId="28" fillId="0" borderId="15" xfId="0" applyNumberFormat="1" applyFont="1" applyBorder="1" applyAlignment="1">
      <alignment horizontal="right" vertical="center"/>
    </xf>
    <xf numFmtId="4" fontId="28" fillId="0" borderId="11" xfId="0" applyNumberFormat="1" applyFont="1" applyBorder="1" applyAlignment="1">
      <alignment horizontal="right" vertical="center"/>
    </xf>
    <xf numFmtId="0" fontId="28" fillId="0" borderId="79" xfId="0" applyFont="1" applyBorder="1" applyAlignment="1">
      <alignment horizontal="center" vertical="center"/>
    </xf>
    <xf numFmtId="0" fontId="28" fillId="0" borderId="79" xfId="0" applyFont="1" applyBorder="1" applyAlignment="1">
      <alignment vertical="center" wrapText="1"/>
    </xf>
    <xf numFmtId="4" fontId="28" fillId="0" borderId="79" xfId="0" applyNumberFormat="1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47" xfId="0" applyFont="1" applyBorder="1" applyAlignment="1">
      <alignment vertical="center" wrapText="1"/>
    </xf>
    <xf numFmtId="4" fontId="28" fillId="0" borderId="27" xfId="0" applyNumberFormat="1" applyFont="1" applyBorder="1" applyAlignment="1">
      <alignment vertical="center"/>
    </xf>
    <xf numFmtId="4" fontId="15" fillId="0" borderId="11" xfId="0" applyNumberFormat="1" applyFont="1" applyBorder="1" applyAlignment="1">
      <alignment vertical="center"/>
    </xf>
    <xf numFmtId="4" fontId="14" fillId="0" borderId="11" xfId="0" applyNumberFormat="1" applyFont="1" applyBorder="1"/>
    <xf numFmtId="0" fontId="15" fillId="0" borderId="7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4" fillId="0" borderId="34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1" fillId="0" borderId="0" xfId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6" fillId="2" borderId="2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top" wrapText="1"/>
    </xf>
    <xf numFmtId="0" fontId="9" fillId="2" borderId="15" xfId="1" applyFont="1" applyFill="1" applyBorder="1" applyAlignment="1">
      <alignment horizontal="center" vertical="top" wrapText="1"/>
    </xf>
    <xf numFmtId="0" fontId="9" fillId="2" borderId="3" xfId="1" applyFont="1" applyFill="1" applyBorder="1" applyAlignment="1">
      <alignment horizontal="center" vertical="top" wrapText="1"/>
    </xf>
    <xf numFmtId="0" fontId="9" fillId="2" borderId="24" xfId="1" applyFont="1" applyFill="1" applyBorder="1" applyAlignment="1">
      <alignment horizontal="center" vertical="top" wrapText="1"/>
    </xf>
    <xf numFmtId="0" fontId="9" fillId="2" borderId="20" xfId="1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1" fontId="10" fillId="0" borderId="45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4" fillId="0" borderId="43" xfId="0" applyFont="1" applyBorder="1" applyAlignment="1">
      <alignment horizontal="center"/>
    </xf>
    <xf numFmtId="0" fontId="15" fillId="0" borderId="34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0" xfId="1" applyFont="1" applyAlignment="1"/>
    <xf numFmtId="0" fontId="2" fillId="0" borderId="0" xfId="1" applyFont="1" applyAlignment="1">
      <alignment horizontal="center"/>
    </xf>
    <xf numFmtId="0" fontId="18" fillId="0" borderId="0" xfId="1" applyFont="1" applyAlignment="1"/>
    <xf numFmtId="0" fontId="9" fillId="2" borderId="16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0" borderId="0" xfId="0" applyFont="1" applyAlignment="1"/>
    <xf numFmtId="0" fontId="26" fillId="0" borderId="3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0" fillId="0" borderId="0" xfId="0" applyAlignment="1"/>
    <xf numFmtId="0" fontId="14" fillId="0" borderId="6" xfId="0" applyFont="1" applyBorder="1" applyAlignment="1">
      <alignment vertical="center"/>
    </xf>
    <xf numFmtId="0" fontId="14" fillId="0" borderId="6" xfId="0" applyFont="1" applyBorder="1" applyAlignment="1"/>
    <xf numFmtId="0" fontId="15" fillId="0" borderId="0" xfId="0" applyFont="1" applyBorder="1" applyAlignment="1">
      <alignment horizontal="left" vertical="center"/>
    </xf>
    <xf numFmtId="0" fontId="26" fillId="0" borderId="43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4" fillId="6" borderId="86" xfId="0" applyFont="1" applyFill="1" applyBorder="1" applyAlignment="1">
      <alignment horizontal="center" vertical="center" wrapText="1"/>
    </xf>
    <xf numFmtId="0" fontId="4" fillId="6" borderId="87" xfId="0" applyFont="1" applyFill="1" applyBorder="1" applyAlignment="1">
      <alignment horizontal="center" vertical="center" wrapText="1"/>
    </xf>
    <xf numFmtId="0" fontId="4" fillId="6" borderId="88" xfId="0" applyFont="1" applyFill="1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3" xfId="0" applyBorder="1"/>
    <xf numFmtId="0" fontId="4" fillId="2" borderId="12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9" fillId="0" borderId="77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77" xfId="0" applyFont="1" applyFill="1" applyBorder="1" applyAlignment="1">
      <alignment horizontal="center" vertical="center"/>
    </xf>
    <xf numFmtId="0" fontId="31" fillId="2" borderId="4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6" fillId="5" borderId="24" xfId="2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/>
    <xf numFmtId="0" fontId="0" fillId="0" borderId="3" xfId="0" applyBorder="1" applyAlignment="1"/>
    <xf numFmtId="0" fontId="38" fillId="0" borderId="0" xfId="0" applyFont="1" applyAlignment="1">
      <alignment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39" fillId="0" borderId="0" xfId="1" applyNumberFormat="1" applyFont="1" applyFill="1" applyBorder="1" applyAlignment="1" applyProtection="1">
      <alignment horizontal="left"/>
      <protection locked="0"/>
    </xf>
    <xf numFmtId="0" fontId="40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9" fillId="0" borderId="0" xfId="1" applyNumberFormat="1" applyFont="1" applyFill="1" applyBorder="1" applyAlignment="1" applyProtection="1">
      <alignment horizontal="left"/>
      <protection locked="0"/>
    </xf>
    <xf numFmtId="0" fontId="41" fillId="0" borderId="0" xfId="1" applyNumberFormat="1" applyFont="1" applyFill="1" applyBorder="1" applyAlignment="1" applyProtection="1">
      <alignment horizontal="left"/>
      <protection locked="0"/>
    </xf>
    <xf numFmtId="0" fontId="42" fillId="0" borderId="0" xfId="0" applyFont="1" applyAlignment="1">
      <alignment horizontal="left"/>
    </xf>
    <xf numFmtId="49" fontId="43" fillId="7" borderId="0" xfId="1" applyNumberFormat="1" applyFont="1" applyFill="1" applyAlignment="1" applyProtection="1">
      <alignment horizontal="left" vertical="center" wrapText="1"/>
      <protection locked="0"/>
    </xf>
    <xf numFmtId="49" fontId="44" fillId="7" borderId="0" xfId="1" applyNumberFormat="1" applyFont="1" applyFill="1" applyAlignment="1" applyProtection="1">
      <alignment horizontal="left" vertical="center" wrapText="1"/>
      <protection locked="0"/>
    </xf>
    <xf numFmtId="49" fontId="45" fillId="7" borderId="0" xfId="1" applyNumberFormat="1" applyFont="1" applyFill="1" applyAlignment="1" applyProtection="1">
      <alignment horizontal="left" vertical="center" wrapText="1"/>
      <protection locked="0"/>
    </xf>
    <xf numFmtId="49" fontId="45" fillId="7" borderId="0" xfId="1" applyNumberFormat="1" applyFont="1" applyFill="1" applyAlignment="1" applyProtection="1">
      <alignment horizontal="left" vertical="center" wrapText="1"/>
      <protection locked="0"/>
    </xf>
    <xf numFmtId="49" fontId="46" fillId="7" borderId="96" xfId="1" applyNumberFormat="1" applyFont="1" applyFill="1" applyBorder="1" applyAlignment="1" applyProtection="1">
      <alignment horizontal="center" vertical="center" wrapText="1"/>
      <protection locked="0"/>
    </xf>
    <xf numFmtId="49" fontId="46" fillId="7" borderId="97" xfId="1" applyNumberFormat="1" applyFont="1" applyFill="1" applyBorder="1" applyAlignment="1" applyProtection="1">
      <alignment horizontal="center" vertical="center" wrapText="1"/>
      <protection locked="0"/>
    </xf>
    <xf numFmtId="49" fontId="46" fillId="7" borderId="96" xfId="1" applyNumberFormat="1" applyFont="1" applyFill="1" applyBorder="1" applyAlignment="1" applyProtection="1">
      <alignment horizontal="center" vertical="center" wrapText="1"/>
      <protection locked="0"/>
    </xf>
    <xf numFmtId="0" fontId="47" fillId="0" borderId="98" xfId="0" applyFont="1" applyBorder="1" applyAlignment="1">
      <alignment horizontal="center" vertical="center" wrapText="1"/>
    </xf>
    <xf numFmtId="49" fontId="46" fillId="7" borderId="96" xfId="1" applyNumberFormat="1" applyFont="1" applyFill="1" applyBorder="1" applyAlignment="1" applyProtection="1">
      <alignment horizontal="left" vertical="center" wrapText="1"/>
      <protection locked="0"/>
    </xf>
    <xf numFmtId="4" fontId="46" fillId="7" borderId="96" xfId="1" applyNumberFormat="1" applyFont="1" applyFill="1" applyBorder="1" applyAlignment="1" applyProtection="1">
      <alignment horizontal="right" vertical="center" wrapText="1"/>
      <protection locked="0"/>
    </xf>
    <xf numFmtId="49" fontId="46" fillId="7" borderId="96" xfId="1" applyNumberFormat="1" applyFont="1" applyFill="1" applyBorder="1" applyAlignment="1" applyProtection="1">
      <alignment horizontal="right" vertical="center" wrapText="1"/>
      <protection locked="0"/>
    </xf>
    <xf numFmtId="4" fontId="46" fillId="7" borderId="96" xfId="1" applyNumberFormat="1" applyFont="1" applyFill="1" applyBorder="1" applyAlignment="1" applyProtection="1">
      <alignment horizontal="center" vertical="center" wrapText="1"/>
      <protection locked="0"/>
    </xf>
    <xf numFmtId="49" fontId="48" fillId="7" borderId="96" xfId="1" applyNumberFormat="1" applyFont="1" applyFill="1" applyBorder="1" applyAlignment="1" applyProtection="1">
      <alignment horizontal="center" vertical="center" wrapText="1"/>
      <protection locked="0"/>
    </xf>
    <xf numFmtId="49" fontId="48" fillId="7" borderId="96" xfId="1" applyNumberFormat="1" applyFont="1" applyFill="1" applyBorder="1" applyAlignment="1" applyProtection="1">
      <alignment horizontal="left" vertical="center" wrapText="1"/>
      <protection locked="0"/>
    </xf>
    <xf numFmtId="4" fontId="48" fillId="7" borderId="96" xfId="1" applyNumberFormat="1" applyFont="1" applyFill="1" applyBorder="1" applyAlignment="1" applyProtection="1">
      <alignment horizontal="right" vertical="center" wrapText="1"/>
      <protection locked="0"/>
    </xf>
    <xf numFmtId="49" fontId="48" fillId="7" borderId="96" xfId="1" applyNumberFormat="1" applyFont="1" applyFill="1" applyBorder="1" applyAlignment="1" applyProtection="1">
      <alignment horizontal="right" vertical="center" wrapText="1"/>
      <protection locked="0"/>
    </xf>
    <xf numFmtId="4" fontId="48" fillId="7" borderId="96" xfId="1" applyNumberFormat="1" applyFont="1" applyFill="1" applyBorder="1" applyAlignment="1" applyProtection="1">
      <alignment horizontal="center" vertical="center" wrapText="1"/>
      <protection locked="0"/>
    </xf>
    <xf numFmtId="0" fontId="46" fillId="7" borderId="96" xfId="1" applyNumberFormat="1" applyFont="1" applyFill="1" applyBorder="1" applyAlignment="1" applyProtection="1">
      <alignment horizontal="center" vertical="center" wrapText="1"/>
      <protection locked="0"/>
    </xf>
    <xf numFmtId="0" fontId="48" fillId="7" borderId="96" xfId="1" applyNumberFormat="1" applyFont="1" applyFill="1" applyBorder="1" applyAlignment="1" applyProtection="1">
      <alignment horizontal="center" vertical="center" wrapText="1"/>
      <protection locked="0"/>
    </xf>
    <xf numFmtId="49" fontId="49" fillId="7" borderId="0" xfId="1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>
      <alignment horizontal="left"/>
    </xf>
    <xf numFmtId="0" fontId="51" fillId="0" borderId="97" xfId="0" applyFont="1" applyBorder="1" applyAlignment="1">
      <alignment horizontal="center" wrapText="1"/>
    </xf>
    <xf numFmtId="0" fontId="51" fillId="0" borderId="98" xfId="0" applyFont="1" applyBorder="1" applyAlignment="1">
      <alignment horizontal="center" wrapText="1"/>
    </xf>
    <xf numFmtId="4" fontId="51" fillId="0" borderId="96" xfId="0" applyNumberFormat="1" applyFont="1" applyBorder="1" applyAlignment="1">
      <alignment horizontal="center" vertical="center"/>
    </xf>
    <xf numFmtId="4" fontId="52" fillId="0" borderId="96" xfId="0" applyNumberFormat="1" applyFont="1" applyBorder="1" applyAlignment="1">
      <alignment horizontal="center" vertical="center"/>
    </xf>
    <xf numFmtId="0" fontId="34" fillId="0" borderId="0" xfId="0" applyFont="1" applyAlignment="1"/>
    <xf numFmtId="4" fontId="46" fillId="7" borderId="96" xfId="1" applyNumberFormat="1" applyFont="1" applyFill="1" applyBorder="1" applyAlignment="1" applyProtection="1">
      <alignment vertical="center" wrapText="1"/>
      <protection locked="0"/>
    </xf>
    <xf numFmtId="4" fontId="48" fillId="7" borderId="96" xfId="1" applyNumberFormat="1" applyFont="1" applyFill="1" applyBorder="1" applyAlignment="1" applyProtection="1">
      <alignment vertical="center" wrapText="1"/>
      <protection locked="0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6"/>
  <sheetViews>
    <sheetView topLeftCell="A115" zoomScaleNormal="100" workbookViewId="0">
      <selection activeCell="I145" sqref="I145"/>
    </sheetView>
  </sheetViews>
  <sheetFormatPr defaultRowHeight="15" x14ac:dyDescent="0.25"/>
  <cols>
    <col min="1" max="1" width="6.28515625" customWidth="1"/>
    <col min="2" max="2" width="50.28515625" customWidth="1"/>
    <col min="3" max="3" width="14" customWidth="1"/>
    <col min="4" max="4" width="14.7109375" customWidth="1"/>
    <col min="5" max="5" width="10.85546875" customWidth="1"/>
  </cols>
  <sheetData>
    <row r="1" spans="1:7" ht="19.5" customHeight="1" x14ac:dyDescent="0.25">
      <c r="A1" s="3"/>
      <c r="B1" s="4"/>
      <c r="C1" s="3"/>
      <c r="D1" s="582" t="s">
        <v>0</v>
      </c>
      <c r="E1" s="583"/>
      <c r="F1" s="2"/>
      <c r="G1" s="2"/>
    </row>
    <row r="2" spans="1:7" ht="18" customHeight="1" x14ac:dyDescent="0.25">
      <c r="A2" s="584"/>
      <c r="B2" s="584"/>
      <c r="C2" s="584"/>
      <c r="D2" s="584"/>
      <c r="E2" s="584"/>
      <c r="F2" s="2"/>
      <c r="G2" s="2"/>
    </row>
    <row r="3" spans="1:7" ht="18.75" customHeight="1" x14ac:dyDescent="0.25">
      <c r="A3" s="585" t="s">
        <v>1</v>
      </c>
      <c r="B3" s="585"/>
      <c r="C3" s="585"/>
      <c r="D3" s="585"/>
      <c r="E3" s="585"/>
      <c r="F3" s="2"/>
      <c r="G3" s="2"/>
    </row>
    <row r="4" spans="1:7" ht="16.5" customHeight="1" x14ac:dyDescent="0.25">
      <c r="A4" s="3"/>
      <c r="B4" s="4"/>
      <c r="C4" s="3"/>
      <c r="D4" s="3"/>
      <c r="E4" s="3"/>
      <c r="F4" s="2"/>
      <c r="G4" s="2"/>
    </row>
    <row r="5" spans="1:7" ht="16.5" thickBot="1" x14ac:dyDescent="0.3">
      <c r="A5" s="3"/>
      <c r="B5" s="5" t="s">
        <v>2</v>
      </c>
      <c r="C5" s="3"/>
      <c r="D5" s="3"/>
      <c r="E5" s="3"/>
      <c r="F5" s="2"/>
      <c r="G5" s="2"/>
    </row>
    <row r="6" spans="1:7" x14ac:dyDescent="0.25">
      <c r="A6" s="586" t="s">
        <v>3</v>
      </c>
      <c r="B6" s="588" t="s">
        <v>4</v>
      </c>
      <c r="C6" s="590" t="s">
        <v>5</v>
      </c>
      <c r="D6" s="590" t="s">
        <v>85</v>
      </c>
      <c r="E6" s="593" t="s">
        <v>6</v>
      </c>
      <c r="F6" s="2"/>
      <c r="G6" s="2"/>
    </row>
    <row r="7" spans="1:7" x14ac:dyDescent="0.25">
      <c r="A7" s="587"/>
      <c r="B7" s="589"/>
      <c r="C7" s="591"/>
      <c r="D7" s="591"/>
      <c r="E7" s="594"/>
      <c r="F7" s="2"/>
      <c r="G7" s="2"/>
    </row>
    <row r="8" spans="1:7" ht="16.5" customHeight="1" x14ac:dyDescent="0.25">
      <c r="A8" s="6"/>
      <c r="B8" s="7"/>
      <c r="C8" s="591"/>
      <c r="D8" s="591"/>
      <c r="E8" s="594"/>
      <c r="F8" s="2"/>
      <c r="G8" s="2"/>
    </row>
    <row r="9" spans="1:7" hidden="1" x14ac:dyDescent="0.25">
      <c r="A9" s="6"/>
      <c r="B9" s="8"/>
      <c r="C9" s="592"/>
      <c r="D9" s="9"/>
      <c r="E9" s="10"/>
      <c r="F9" s="2"/>
      <c r="G9" s="2"/>
    </row>
    <row r="10" spans="1:7" x14ac:dyDescent="0.25">
      <c r="A10" s="11">
        <v>1</v>
      </c>
      <c r="B10" s="12">
        <v>2</v>
      </c>
      <c r="C10" s="13">
        <v>3</v>
      </c>
      <c r="D10" s="14">
        <v>4</v>
      </c>
      <c r="E10" s="15">
        <v>5</v>
      </c>
      <c r="F10" s="2"/>
      <c r="G10" s="2"/>
    </row>
    <row r="11" spans="1:7" x14ac:dyDescent="0.25">
      <c r="A11" s="16" t="s">
        <v>7</v>
      </c>
      <c r="B11" s="17" t="s">
        <v>8</v>
      </c>
      <c r="C11" s="18">
        <f>C12+C13+C14+C15+C16</f>
        <v>545112.66</v>
      </c>
      <c r="D11" s="19">
        <f>D12+D13+D14+D15+D16</f>
        <v>547475.30000000005</v>
      </c>
      <c r="E11" s="20">
        <f>D11/C11*100</f>
        <v>100.4334223314498</v>
      </c>
      <c r="F11" s="21"/>
      <c r="G11" s="21"/>
    </row>
    <row r="12" spans="1:7" x14ac:dyDescent="0.25">
      <c r="A12" s="16"/>
      <c r="B12" s="22" t="s">
        <v>9</v>
      </c>
      <c r="C12" s="23">
        <v>760</v>
      </c>
      <c r="D12" s="24">
        <v>1434.09</v>
      </c>
      <c r="E12" s="25">
        <f>D12/C12*100</f>
        <v>188.69605263157894</v>
      </c>
      <c r="F12" s="21"/>
      <c r="G12" s="21"/>
    </row>
    <row r="13" spans="1:7" s="106" customFormat="1" ht="51" x14ac:dyDescent="0.25">
      <c r="A13" s="16"/>
      <c r="B13" s="26" t="s">
        <v>31</v>
      </c>
      <c r="C13" s="23">
        <v>390200</v>
      </c>
      <c r="D13" s="24">
        <v>390200</v>
      </c>
      <c r="E13" s="25">
        <f>D13/C13*100</f>
        <v>100</v>
      </c>
      <c r="F13" s="117"/>
      <c r="G13" s="117"/>
    </row>
    <row r="14" spans="1:7" x14ac:dyDescent="0.25">
      <c r="A14" s="16"/>
      <c r="B14" s="22" t="s">
        <v>10</v>
      </c>
      <c r="C14" s="23">
        <v>0</v>
      </c>
      <c r="D14" s="24">
        <v>578.54999999999995</v>
      </c>
      <c r="E14" s="25"/>
      <c r="F14" s="21"/>
      <c r="G14" s="2"/>
    </row>
    <row r="15" spans="1:7" ht="39.75" customHeight="1" x14ac:dyDescent="0.25">
      <c r="A15" s="16"/>
      <c r="B15" s="26" t="s">
        <v>11</v>
      </c>
      <c r="C15" s="23">
        <v>154152.66</v>
      </c>
      <c r="D15" s="24">
        <v>154152.66</v>
      </c>
      <c r="E15" s="25">
        <f>D15/C15*100</f>
        <v>100</v>
      </c>
      <c r="F15" s="21"/>
      <c r="G15" s="2"/>
    </row>
    <row r="16" spans="1:7" ht="38.25" x14ac:dyDescent="0.25">
      <c r="A16" s="27"/>
      <c r="B16" s="28" t="s">
        <v>12</v>
      </c>
      <c r="C16" s="29">
        <v>0</v>
      </c>
      <c r="D16" s="29">
        <v>1110</v>
      </c>
      <c r="E16" s="30"/>
      <c r="F16" s="21"/>
      <c r="G16" s="2"/>
    </row>
    <row r="17" spans="1:12" x14ac:dyDescent="0.25">
      <c r="A17" s="31" t="s">
        <v>13</v>
      </c>
      <c r="B17" s="32" t="s">
        <v>14</v>
      </c>
      <c r="C17" s="33">
        <f>C18+C19</f>
        <v>384716</v>
      </c>
      <c r="D17" s="33">
        <f>D18+D19</f>
        <v>367996.35</v>
      </c>
      <c r="E17" s="34">
        <f t="shared" ref="E17:E32" si="0">D17/C17*100</f>
        <v>95.654027906299717</v>
      </c>
      <c r="F17" s="21"/>
      <c r="G17" s="2"/>
    </row>
    <row r="18" spans="1:12" ht="49.5" customHeight="1" x14ac:dyDescent="0.25">
      <c r="A18" s="27"/>
      <c r="B18" s="28" t="s">
        <v>15</v>
      </c>
      <c r="C18" s="29">
        <v>365416</v>
      </c>
      <c r="D18" s="29">
        <v>348696.35</v>
      </c>
      <c r="E18" s="30">
        <f t="shared" si="0"/>
        <v>95.42448880180396</v>
      </c>
      <c r="F18" s="21"/>
      <c r="G18" s="2"/>
      <c r="H18" s="1"/>
      <c r="I18" s="1"/>
      <c r="J18" s="1"/>
      <c r="K18" s="1"/>
      <c r="L18" s="1"/>
    </row>
    <row r="19" spans="1:12" ht="51" x14ac:dyDescent="0.25">
      <c r="A19" s="27"/>
      <c r="B19" s="28" t="s">
        <v>16</v>
      </c>
      <c r="C19" s="29">
        <v>19300</v>
      </c>
      <c r="D19" s="29">
        <v>19300</v>
      </c>
      <c r="E19" s="30">
        <f t="shared" si="0"/>
        <v>100</v>
      </c>
      <c r="F19" s="21"/>
      <c r="G19" s="2"/>
      <c r="H19" s="1"/>
      <c r="I19" s="1"/>
      <c r="J19" s="1"/>
      <c r="K19" s="1"/>
      <c r="L19" s="1"/>
    </row>
    <row r="20" spans="1:12" x14ac:dyDescent="0.25">
      <c r="A20" s="35" t="s">
        <v>17</v>
      </c>
      <c r="B20" s="36" t="s">
        <v>18</v>
      </c>
      <c r="C20" s="33">
        <f>C21+C22</f>
        <v>137280</v>
      </c>
      <c r="D20" s="33">
        <f>D21+D22</f>
        <v>138247.32</v>
      </c>
      <c r="E20" s="34">
        <f t="shared" si="0"/>
        <v>100.70463286713287</v>
      </c>
      <c r="F20" s="21"/>
      <c r="G20" s="2"/>
      <c r="H20" s="1"/>
      <c r="I20" s="1"/>
      <c r="J20" s="1"/>
      <c r="K20" s="1"/>
      <c r="L20" s="1"/>
    </row>
    <row r="21" spans="1:12" x14ac:dyDescent="0.25">
      <c r="A21" s="27"/>
      <c r="B21" s="37" t="s">
        <v>9</v>
      </c>
      <c r="C21" s="29">
        <v>100000</v>
      </c>
      <c r="D21" s="29">
        <v>100970</v>
      </c>
      <c r="E21" s="30">
        <f t="shared" si="0"/>
        <v>100.97</v>
      </c>
      <c r="F21" s="21"/>
      <c r="G21" s="2"/>
      <c r="H21" s="1"/>
      <c r="I21" s="1"/>
      <c r="J21" s="1"/>
      <c r="K21" s="1"/>
      <c r="L21" s="1"/>
    </row>
    <row r="22" spans="1:12" x14ac:dyDescent="0.25">
      <c r="A22" s="27"/>
      <c r="B22" s="38" t="s">
        <v>19</v>
      </c>
      <c r="C22" s="29">
        <v>37280</v>
      </c>
      <c r="D22" s="29">
        <v>37277.32</v>
      </c>
      <c r="E22" s="30">
        <f t="shared" si="0"/>
        <v>99.992811158798276</v>
      </c>
      <c r="F22" s="21"/>
      <c r="G22" s="2"/>
      <c r="H22" s="1"/>
      <c r="I22" s="1"/>
      <c r="J22" s="1"/>
      <c r="K22" s="1"/>
      <c r="L22" s="1"/>
    </row>
    <row r="23" spans="1:12" x14ac:dyDescent="0.25">
      <c r="A23" s="35" t="s">
        <v>20</v>
      </c>
      <c r="B23" s="36" t="s">
        <v>21</v>
      </c>
      <c r="C23" s="33">
        <f>C24+C25+C26+C27</f>
        <v>1224476</v>
      </c>
      <c r="D23" s="33">
        <f>D24+D25+D26+D27</f>
        <v>1167277.1000000001</v>
      </c>
      <c r="E23" s="34">
        <f t="shared" si="0"/>
        <v>95.32870387006362</v>
      </c>
      <c r="F23" s="21"/>
      <c r="G23" s="21"/>
      <c r="H23" s="2"/>
      <c r="I23" s="2"/>
      <c r="J23" s="2"/>
      <c r="K23" s="2"/>
      <c r="L23" s="2"/>
    </row>
    <row r="24" spans="1:12" x14ac:dyDescent="0.25">
      <c r="A24" s="35"/>
      <c r="B24" s="39" t="s">
        <v>22</v>
      </c>
      <c r="C24" s="24">
        <v>33936</v>
      </c>
      <c r="D24" s="24">
        <v>33931</v>
      </c>
      <c r="E24" s="25">
        <f t="shared" si="0"/>
        <v>99.985266383781237</v>
      </c>
      <c r="F24" s="21"/>
      <c r="G24" s="2"/>
      <c r="H24" s="2"/>
      <c r="I24" s="2"/>
      <c r="J24" s="2"/>
      <c r="K24" s="2"/>
      <c r="L24" s="2"/>
    </row>
    <row r="25" spans="1:12" ht="38.25" x14ac:dyDescent="0.25">
      <c r="A25" s="35"/>
      <c r="B25" s="40" t="s">
        <v>23</v>
      </c>
      <c r="C25" s="24">
        <v>100000</v>
      </c>
      <c r="D25" s="24">
        <v>100000</v>
      </c>
      <c r="E25" s="25">
        <f t="shared" si="0"/>
        <v>100</v>
      </c>
      <c r="F25" s="21"/>
      <c r="G25" s="2"/>
      <c r="H25" s="2"/>
      <c r="I25" s="2"/>
      <c r="J25" s="2"/>
      <c r="K25" s="2"/>
      <c r="L25" s="2"/>
    </row>
    <row r="26" spans="1:12" s="106" customFormat="1" ht="51" customHeight="1" x14ac:dyDescent="0.25">
      <c r="A26" s="35"/>
      <c r="B26" s="40" t="s">
        <v>16</v>
      </c>
      <c r="C26" s="24">
        <v>1032540</v>
      </c>
      <c r="D26" s="24">
        <v>975346.1</v>
      </c>
      <c r="E26" s="25">
        <f t="shared" si="0"/>
        <v>94.460853816801276</v>
      </c>
      <c r="F26" s="117"/>
      <c r="G26" s="107"/>
      <c r="H26" s="107"/>
      <c r="I26" s="107"/>
      <c r="J26" s="107"/>
      <c r="K26" s="107"/>
      <c r="L26" s="107"/>
    </row>
    <row r="27" spans="1:12" ht="51" x14ac:dyDescent="0.25">
      <c r="A27" s="27"/>
      <c r="B27" s="28" t="s">
        <v>164</v>
      </c>
      <c r="C27" s="29">
        <v>58000</v>
      </c>
      <c r="D27" s="29">
        <v>58000</v>
      </c>
      <c r="E27" s="30">
        <f t="shared" si="0"/>
        <v>100</v>
      </c>
      <c r="F27" s="21"/>
      <c r="G27" s="2"/>
      <c r="H27" s="2"/>
      <c r="I27" s="2"/>
      <c r="J27" s="2"/>
      <c r="K27" s="2"/>
      <c r="L27" s="2"/>
    </row>
    <row r="28" spans="1:12" x14ac:dyDescent="0.25">
      <c r="A28" s="35" t="s">
        <v>24</v>
      </c>
      <c r="B28" s="36" t="s">
        <v>25</v>
      </c>
      <c r="C28" s="33">
        <f>C29+C30</f>
        <v>443817</v>
      </c>
      <c r="D28" s="33">
        <f>D29+D30</f>
        <v>340236.42000000004</v>
      </c>
      <c r="E28" s="34">
        <f t="shared" si="0"/>
        <v>76.661421261465875</v>
      </c>
      <c r="F28" s="21"/>
      <c r="G28" s="2"/>
      <c r="H28" s="2"/>
      <c r="I28" s="2"/>
      <c r="J28" s="2"/>
      <c r="K28" s="2"/>
      <c r="L28" s="2"/>
    </row>
    <row r="29" spans="1:12" ht="54" customHeight="1" x14ac:dyDescent="0.25">
      <c r="A29" s="35"/>
      <c r="B29" s="40" t="s">
        <v>26</v>
      </c>
      <c r="C29" s="41">
        <v>303822</v>
      </c>
      <c r="D29" s="41">
        <v>191442.53</v>
      </c>
      <c r="E29" s="42">
        <f t="shared" si="0"/>
        <v>63.011411286871919</v>
      </c>
      <c r="F29" s="43"/>
      <c r="G29" s="44"/>
      <c r="H29" s="44"/>
      <c r="I29" s="44"/>
      <c r="J29" s="44"/>
      <c r="K29" s="44"/>
      <c r="L29" s="44"/>
    </row>
    <row r="30" spans="1:12" ht="51" x14ac:dyDescent="0.25">
      <c r="A30" s="27"/>
      <c r="B30" s="45" t="s">
        <v>16</v>
      </c>
      <c r="C30" s="29">
        <v>139995</v>
      </c>
      <c r="D30" s="29">
        <v>148793.89000000001</v>
      </c>
      <c r="E30" s="30">
        <f t="shared" si="0"/>
        <v>106.2851458980678</v>
      </c>
      <c r="F30" s="21"/>
      <c r="G30" s="2"/>
      <c r="H30" s="2"/>
      <c r="I30" s="2"/>
      <c r="J30" s="2"/>
      <c r="K30" s="2"/>
      <c r="L30" s="2"/>
    </row>
    <row r="31" spans="1:12" x14ac:dyDescent="0.25">
      <c r="A31" s="35" t="s">
        <v>27</v>
      </c>
      <c r="B31" s="36" t="s">
        <v>28</v>
      </c>
      <c r="C31" s="33">
        <f>C32+C36+C37+C38+C39+C40+C41</f>
        <v>2844631.4</v>
      </c>
      <c r="D31" s="33">
        <f>D32+D36+D37+D38+D39+D40+D41</f>
        <v>2765509.7300000004</v>
      </c>
      <c r="E31" s="34">
        <f t="shared" si="0"/>
        <v>97.218561603447128</v>
      </c>
      <c r="F31" s="21"/>
      <c r="G31" s="21"/>
      <c r="H31" s="2"/>
      <c r="I31" s="2"/>
      <c r="J31" s="2"/>
      <c r="K31" s="2"/>
      <c r="L31" s="2"/>
    </row>
    <row r="32" spans="1:12" ht="26.25" thickBot="1" x14ac:dyDescent="0.3">
      <c r="A32" s="46"/>
      <c r="B32" s="47" t="s">
        <v>29</v>
      </c>
      <c r="C32" s="48">
        <v>136000</v>
      </c>
      <c r="D32" s="48">
        <v>123214.25</v>
      </c>
      <c r="E32" s="49">
        <f t="shared" si="0"/>
        <v>90.598713235294113</v>
      </c>
      <c r="F32" s="21"/>
      <c r="G32" s="2"/>
      <c r="H32" s="2"/>
      <c r="I32" s="2"/>
      <c r="J32" s="2"/>
      <c r="K32" s="2"/>
      <c r="L32" s="2"/>
    </row>
    <row r="33" spans="1:12" x14ac:dyDescent="0.25">
      <c r="A33" s="50"/>
      <c r="B33" s="51"/>
      <c r="C33" s="52"/>
      <c r="D33" s="52"/>
      <c r="E33" s="52"/>
      <c r="F33" s="21"/>
      <c r="G33" s="2"/>
      <c r="H33" s="2"/>
      <c r="I33" s="2"/>
      <c r="J33" s="2"/>
      <c r="K33" s="2"/>
      <c r="L33" s="2"/>
    </row>
    <row r="34" spans="1:12" ht="15.75" thickBot="1" x14ac:dyDescent="0.3">
      <c r="A34" s="53"/>
      <c r="B34" s="54"/>
      <c r="C34" s="55"/>
      <c r="D34" s="55"/>
      <c r="E34" s="55"/>
      <c r="F34" s="21"/>
      <c r="G34" s="2"/>
      <c r="H34" s="2"/>
      <c r="I34" s="2"/>
      <c r="J34" s="2"/>
      <c r="K34" s="2"/>
      <c r="L34" s="2"/>
    </row>
    <row r="35" spans="1:12" x14ac:dyDescent="0.25">
      <c r="A35" s="56" t="s">
        <v>30</v>
      </c>
      <c r="B35" s="57">
        <v>2</v>
      </c>
      <c r="C35" s="58">
        <v>3</v>
      </c>
      <c r="D35" s="58">
        <v>4</v>
      </c>
      <c r="E35" s="59">
        <v>5</v>
      </c>
      <c r="F35" s="21"/>
      <c r="G35" s="2"/>
      <c r="H35" s="2"/>
      <c r="I35" s="2"/>
      <c r="J35" s="2"/>
      <c r="K35" s="2"/>
      <c r="L35" s="2"/>
    </row>
    <row r="36" spans="1:12" s="106" customFormat="1" x14ac:dyDescent="0.25">
      <c r="A36" s="208"/>
      <c r="B36" s="209" t="s">
        <v>39</v>
      </c>
      <c r="C36" s="210">
        <v>0</v>
      </c>
      <c r="D36" s="210">
        <v>8.8000000000000007</v>
      </c>
      <c r="E36" s="211"/>
      <c r="F36" s="117"/>
      <c r="G36" s="107"/>
      <c r="H36" s="107"/>
      <c r="I36" s="107"/>
      <c r="J36" s="107"/>
      <c r="K36" s="107"/>
      <c r="L36" s="107"/>
    </row>
    <row r="37" spans="1:12" ht="51" x14ac:dyDescent="0.25">
      <c r="A37" s="60"/>
      <c r="B37" s="45" t="s">
        <v>31</v>
      </c>
      <c r="C37" s="29">
        <v>701350</v>
      </c>
      <c r="D37" s="29">
        <v>669557.18999999994</v>
      </c>
      <c r="E37" s="30">
        <f t="shared" ref="E37:E69" si="1">D37/C37*100</f>
        <v>95.466912383260848</v>
      </c>
      <c r="F37" s="21"/>
      <c r="G37" s="2"/>
      <c r="H37" s="2"/>
      <c r="I37" s="2"/>
      <c r="J37" s="2"/>
      <c r="K37" s="2"/>
      <c r="L37" s="2"/>
    </row>
    <row r="38" spans="1:12" ht="38.25" x14ac:dyDescent="0.25">
      <c r="A38" s="60"/>
      <c r="B38" s="28" t="s">
        <v>32</v>
      </c>
      <c r="C38" s="29">
        <v>20020</v>
      </c>
      <c r="D38" s="29">
        <v>20010.599999999999</v>
      </c>
      <c r="E38" s="30">
        <f t="shared" si="1"/>
        <v>99.953046953046936</v>
      </c>
      <c r="F38" s="21"/>
      <c r="G38" s="2"/>
      <c r="H38" s="2"/>
      <c r="I38" s="2"/>
      <c r="J38" s="2"/>
      <c r="K38" s="2"/>
      <c r="L38" s="2"/>
    </row>
    <row r="39" spans="1:12" ht="25.5" x14ac:dyDescent="0.25">
      <c r="A39" s="60"/>
      <c r="B39" s="28" t="s">
        <v>33</v>
      </c>
      <c r="C39" s="29">
        <v>1607814</v>
      </c>
      <c r="D39" s="29">
        <v>1611221.51</v>
      </c>
      <c r="E39" s="30">
        <f t="shared" si="1"/>
        <v>100.21193434066377</v>
      </c>
      <c r="F39" s="21"/>
      <c r="G39" s="2"/>
      <c r="H39" s="2"/>
      <c r="I39" s="2"/>
      <c r="J39" s="2"/>
      <c r="K39" s="2"/>
      <c r="L39" s="2"/>
    </row>
    <row r="40" spans="1:12" x14ac:dyDescent="0.25">
      <c r="A40" s="60"/>
      <c r="B40" s="37" t="s">
        <v>10</v>
      </c>
      <c r="C40" s="29">
        <v>4000</v>
      </c>
      <c r="D40" s="29">
        <v>7887.66</v>
      </c>
      <c r="E40" s="30">
        <f t="shared" si="1"/>
        <v>197.19149999999999</v>
      </c>
      <c r="F40" s="21"/>
      <c r="G40" s="2"/>
      <c r="H40" s="2"/>
      <c r="I40" s="2"/>
      <c r="J40" s="2"/>
      <c r="K40" s="2"/>
      <c r="L40" s="2"/>
    </row>
    <row r="41" spans="1:12" x14ac:dyDescent="0.25">
      <c r="A41" s="60"/>
      <c r="B41" s="37" t="s">
        <v>19</v>
      </c>
      <c r="C41" s="29">
        <v>375447.4</v>
      </c>
      <c r="D41" s="29">
        <v>333609.71999999997</v>
      </c>
      <c r="E41" s="30">
        <f t="shared" si="1"/>
        <v>88.856580176077912</v>
      </c>
      <c r="F41" s="21"/>
      <c r="G41" s="2"/>
      <c r="H41" s="2"/>
      <c r="I41" s="2"/>
      <c r="J41" s="2"/>
      <c r="K41" s="2"/>
      <c r="L41" s="2"/>
    </row>
    <row r="42" spans="1:12" x14ac:dyDescent="0.25">
      <c r="A42" s="61">
        <v>710</v>
      </c>
      <c r="B42" s="36" t="s">
        <v>34</v>
      </c>
      <c r="C42" s="33">
        <f>C43+C44</f>
        <v>355000</v>
      </c>
      <c r="D42" s="33">
        <f>D43+D44</f>
        <v>355000</v>
      </c>
      <c r="E42" s="34">
        <f t="shared" si="1"/>
        <v>100</v>
      </c>
      <c r="F42" s="21"/>
      <c r="G42" s="2"/>
      <c r="H42" s="1"/>
      <c r="I42" s="1"/>
      <c r="J42" s="1"/>
      <c r="K42" s="1"/>
      <c r="L42" s="1"/>
    </row>
    <row r="43" spans="1:12" x14ac:dyDescent="0.25">
      <c r="A43" s="61"/>
      <c r="B43" s="39" t="s">
        <v>35</v>
      </c>
      <c r="C43" s="24">
        <v>350000</v>
      </c>
      <c r="D43" s="24">
        <v>350000</v>
      </c>
      <c r="E43" s="34">
        <f t="shared" si="1"/>
        <v>100</v>
      </c>
      <c r="F43" s="21"/>
      <c r="G43" s="2"/>
      <c r="H43" s="1"/>
      <c r="I43" s="1"/>
      <c r="J43" s="1"/>
      <c r="K43" s="1"/>
      <c r="L43" s="1"/>
    </row>
    <row r="44" spans="1:12" ht="38.25" x14ac:dyDescent="0.25">
      <c r="A44" s="62"/>
      <c r="B44" s="63" t="s">
        <v>36</v>
      </c>
      <c r="C44" s="64">
        <v>5000</v>
      </c>
      <c r="D44" s="64">
        <v>5000</v>
      </c>
      <c r="E44" s="65">
        <f t="shared" si="1"/>
        <v>100</v>
      </c>
      <c r="F44" s="21"/>
      <c r="G44" s="2"/>
      <c r="H44" s="1"/>
      <c r="I44" s="1"/>
      <c r="J44" s="1"/>
      <c r="K44" s="1"/>
      <c r="L44" s="1"/>
    </row>
    <row r="45" spans="1:12" x14ac:dyDescent="0.25">
      <c r="A45" s="66">
        <v>750</v>
      </c>
      <c r="B45" s="67" t="s">
        <v>37</v>
      </c>
      <c r="C45" s="33">
        <f>C46+C47+C48+C49</f>
        <v>146034</v>
      </c>
      <c r="D45" s="33">
        <f>D46+D47+D48+D49</f>
        <v>145914.05000000002</v>
      </c>
      <c r="E45" s="34">
        <f t="shared" si="1"/>
        <v>99.917861593875415</v>
      </c>
      <c r="F45" s="21"/>
      <c r="G45" s="21"/>
      <c r="H45" s="1"/>
      <c r="I45" s="1"/>
      <c r="J45" s="1"/>
      <c r="K45" s="1"/>
      <c r="L45" s="1"/>
    </row>
    <row r="46" spans="1:12" ht="39" customHeight="1" x14ac:dyDescent="0.25">
      <c r="A46" s="62"/>
      <c r="B46" s="68" t="s">
        <v>11</v>
      </c>
      <c r="C46" s="64">
        <v>145474</v>
      </c>
      <c r="D46" s="64">
        <v>145396.32</v>
      </c>
      <c r="E46" s="65">
        <f t="shared" si="1"/>
        <v>99.94660214196351</v>
      </c>
      <c r="F46" s="21"/>
      <c r="G46" s="2"/>
      <c r="H46" s="1"/>
      <c r="I46" s="1"/>
      <c r="J46" s="1"/>
      <c r="K46" s="1"/>
      <c r="L46" s="1"/>
    </row>
    <row r="47" spans="1:12" ht="38.25" x14ac:dyDescent="0.25">
      <c r="A47" s="60"/>
      <c r="B47" s="28" t="s">
        <v>38</v>
      </c>
      <c r="C47" s="29">
        <v>10</v>
      </c>
      <c r="D47" s="29">
        <v>6.2</v>
      </c>
      <c r="E47" s="30">
        <f t="shared" si="1"/>
        <v>62</v>
      </c>
      <c r="F47" s="21"/>
      <c r="G47" s="2"/>
      <c r="H47" s="1"/>
      <c r="I47" s="1"/>
      <c r="J47" s="1"/>
      <c r="K47" s="1"/>
      <c r="L47" s="1"/>
    </row>
    <row r="48" spans="1:12" x14ac:dyDescent="0.25">
      <c r="A48" s="60"/>
      <c r="B48" s="28" t="s">
        <v>39</v>
      </c>
      <c r="C48" s="29">
        <v>50</v>
      </c>
      <c r="D48" s="29">
        <v>23.73</v>
      </c>
      <c r="E48" s="30">
        <f t="shared" si="1"/>
        <v>47.46</v>
      </c>
      <c r="F48" s="21"/>
      <c r="G48" s="2"/>
      <c r="H48" s="1"/>
      <c r="I48" s="1"/>
      <c r="J48" s="1"/>
      <c r="K48" s="1"/>
      <c r="L48" s="1"/>
    </row>
    <row r="49" spans="1:12" ht="51" x14ac:dyDescent="0.25">
      <c r="A49" s="60"/>
      <c r="B49" s="28" t="s">
        <v>31</v>
      </c>
      <c r="C49" s="29">
        <v>500</v>
      </c>
      <c r="D49" s="29">
        <v>487.8</v>
      </c>
      <c r="E49" s="30">
        <f t="shared" si="1"/>
        <v>97.56</v>
      </c>
      <c r="F49" s="21"/>
      <c r="G49" s="2"/>
      <c r="H49" s="1"/>
      <c r="I49" s="1"/>
      <c r="J49" s="1"/>
      <c r="K49" s="1"/>
      <c r="L49" s="1"/>
    </row>
    <row r="50" spans="1:12" ht="25.5" x14ac:dyDescent="0.25">
      <c r="A50" s="66">
        <v>751</v>
      </c>
      <c r="B50" s="32" t="s">
        <v>41</v>
      </c>
      <c r="C50" s="33">
        <v>31686</v>
      </c>
      <c r="D50" s="33">
        <v>31011.91</v>
      </c>
      <c r="E50" s="34">
        <f t="shared" si="1"/>
        <v>97.872593574449283</v>
      </c>
      <c r="F50" s="21"/>
      <c r="G50" s="2"/>
    </row>
    <row r="51" spans="1:12" ht="42" customHeight="1" x14ac:dyDescent="0.25">
      <c r="A51" s="60"/>
      <c r="B51" s="28" t="s">
        <v>11</v>
      </c>
      <c r="C51" s="29">
        <v>31686</v>
      </c>
      <c r="D51" s="29">
        <v>31011.91</v>
      </c>
      <c r="E51" s="30">
        <f t="shared" si="1"/>
        <v>97.872593574449283</v>
      </c>
      <c r="F51" s="21"/>
      <c r="G51" s="2"/>
    </row>
    <row r="52" spans="1:12" x14ac:dyDescent="0.25">
      <c r="A52" s="66">
        <v>754</v>
      </c>
      <c r="B52" s="67" t="s">
        <v>42</v>
      </c>
      <c r="C52" s="33">
        <v>7253</v>
      </c>
      <c r="D52" s="33">
        <v>7252.09</v>
      </c>
      <c r="E52" s="34">
        <f t="shared" si="1"/>
        <v>99.987453467530671</v>
      </c>
      <c r="F52" s="21"/>
      <c r="G52" s="2"/>
    </row>
    <row r="53" spans="1:12" x14ac:dyDescent="0.25">
      <c r="A53" s="66"/>
      <c r="B53" s="38" t="s">
        <v>19</v>
      </c>
      <c r="C53" s="24">
        <v>7253</v>
      </c>
      <c r="D53" s="24">
        <v>7252.09</v>
      </c>
      <c r="E53" s="25">
        <f t="shared" si="1"/>
        <v>99.987453467530671</v>
      </c>
      <c r="F53" s="21"/>
      <c r="G53" s="2"/>
    </row>
    <row r="54" spans="1:12" ht="38.25" x14ac:dyDescent="0.25">
      <c r="A54" s="66">
        <v>756</v>
      </c>
      <c r="B54" s="32" t="s">
        <v>43</v>
      </c>
      <c r="C54" s="33">
        <f>C55+C56+C57+C58+C59+C60+C61+C62+C63+C64+C65+C66+C67+C68+C69+C74+C75+C76+C77</f>
        <v>24243135.149999999</v>
      </c>
      <c r="D54" s="33">
        <f>D55+D56+D57+D58+D59+D60+D61+D62+D63+D64+D65+D66+D67+D68+D69+D74+D75+D76+D77</f>
        <v>23846495.810000002</v>
      </c>
      <c r="E54" s="34">
        <f t="shared" si="1"/>
        <v>98.36391070071646</v>
      </c>
      <c r="F54" s="21"/>
      <c r="G54" s="21"/>
    </row>
    <row r="55" spans="1:12" ht="25.5" x14ac:dyDescent="0.25">
      <c r="A55" s="60"/>
      <c r="B55" s="28" t="s">
        <v>44</v>
      </c>
      <c r="C55" s="29">
        <v>75000</v>
      </c>
      <c r="D55" s="29">
        <v>66933.66</v>
      </c>
      <c r="E55" s="30">
        <f t="shared" si="1"/>
        <v>89.244880000000009</v>
      </c>
      <c r="F55" s="21"/>
      <c r="G55" s="2"/>
    </row>
    <row r="56" spans="1:12" x14ac:dyDescent="0.25">
      <c r="A56" s="60"/>
      <c r="B56" s="37" t="s">
        <v>45</v>
      </c>
      <c r="C56" s="29">
        <v>13853980</v>
      </c>
      <c r="D56" s="29">
        <v>13346771.060000001</v>
      </c>
      <c r="E56" s="30">
        <f t="shared" si="1"/>
        <v>96.338893660883016</v>
      </c>
      <c r="F56" s="21"/>
      <c r="G56" s="2"/>
    </row>
    <row r="57" spans="1:12" x14ac:dyDescent="0.25">
      <c r="A57" s="60"/>
      <c r="B57" s="37" t="s">
        <v>46</v>
      </c>
      <c r="C57" s="29">
        <v>471300</v>
      </c>
      <c r="D57" s="29">
        <v>464172.66</v>
      </c>
      <c r="E57" s="30">
        <f t="shared" si="1"/>
        <v>98.487727562062375</v>
      </c>
      <c r="F57" s="21"/>
      <c r="G57" s="2"/>
    </row>
    <row r="58" spans="1:12" x14ac:dyDescent="0.25">
      <c r="A58" s="60"/>
      <c r="B58" s="37" t="s">
        <v>47</v>
      </c>
      <c r="C58" s="29">
        <v>62600</v>
      </c>
      <c r="D58" s="29">
        <v>66084.58</v>
      </c>
      <c r="E58" s="30">
        <f t="shared" si="1"/>
        <v>105.56642172523962</v>
      </c>
      <c r="F58" s="21"/>
      <c r="G58" s="2"/>
    </row>
    <row r="59" spans="1:12" x14ac:dyDescent="0.25">
      <c r="A59" s="62"/>
      <c r="B59" s="81" t="s">
        <v>48</v>
      </c>
      <c r="C59" s="64">
        <v>549000</v>
      </c>
      <c r="D59" s="64">
        <v>567403.36</v>
      </c>
      <c r="E59" s="65">
        <f t="shared" si="1"/>
        <v>103.35216029143899</v>
      </c>
      <c r="F59" s="21"/>
      <c r="G59" s="2"/>
    </row>
    <row r="60" spans="1:12" x14ac:dyDescent="0.25">
      <c r="A60" s="72"/>
      <c r="B60" s="73" t="s">
        <v>49</v>
      </c>
      <c r="C60" s="74">
        <v>425000</v>
      </c>
      <c r="D60" s="74">
        <v>433386.98</v>
      </c>
      <c r="E60" s="75">
        <f t="shared" si="1"/>
        <v>101.97340705882351</v>
      </c>
      <c r="F60" s="76"/>
      <c r="G60" s="77"/>
    </row>
    <row r="61" spans="1:12" x14ac:dyDescent="0.25">
      <c r="A61" s="60"/>
      <c r="B61" s="37" t="s">
        <v>50</v>
      </c>
      <c r="C61" s="29">
        <v>80000</v>
      </c>
      <c r="D61" s="29">
        <v>69831</v>
      </c>
      <c r="E61" s="30">
        <f t="shared" si="1"/>
        <v>87.288750000000007</v>
      </c>
      <c r="F61" s="21"/>
      <c r="G61" s="2"/>
    </row>
    <row r="62" spans="1:12" x14ac:dyDescent="0.25">
      <c r="A62" s="60"/>
      <c r="B62" s="37" t="s">
        <v>51</v>
      </c>
      <c r="C62" s="29">
        <v>10000</v>
      </c>
      <c r="D62" s="29">
        <v>8346.16</v>
      </c>
      <c r="E62" s="30">
        <f t="shared" si="1"/>
        <v>83.461600000000004</v>
      </c>
      <c r="F62" s="21"/>
      <c r="G62" s="2"/>
    </row>
    <row r="63" spans="1:12" x14ac:dyDescent="0.25">
      <c r="A63" s="60"/>
      <c r="B63" s="37" t="s">
        <v>52</v>
      </c>
      <c r="C63" s="29">
        <v>340000</v>
      </c>
      <c r="D63" s="29">
        <v>339149</v>
      </c>
      <c r="E63" s="30">
        <f t="shared" si="1"/>
        <v>99.749705882352941</v>
      </c>
      <c r="F63" s="21"/>
      <c r="G63" s="2"/>
    </row>
    <row r="64" spans="1:12" x14ac:dyDescent="0.25">
      <c r="A64" s="60"/>
      <c r="B64" s="37" t="s">
        <v>39</v>
      </c>
      <c r="C64" s="29">
        <v>8010</v>
      </c>
      <c r="D64" s="29">
        <v>7665.64</v>
      </c>
      <c r="E64" s="30">
        <f t="shared" si="1"/>
        <v>95.700873907615474</v>
      </c>
      <c r="F64" s="21"/>
      <c r="G64" s="2"/>
    </row>
    <row r="65" spans="1:7" x14ac:dyDescent="0.25">
      <c r="A65" s="60"/>
      <c r="B65" s="37" t="s">
        <v>53</v>
      </c>
      <c r="C65" s="29">
        <v>26500</v>
      </c>
      <c r="D65" s="29">
        <v>36111.32</v>
      </c>
      <c r="E65" s="30">
        <f t="shared" si="1"/>
        <v>136.2691320754717</v>
      </c>
      <c r="F65" s="21"/>
      <c r="G65" s="2"/>
    </row>
    <row r="66" spans="1:7" ht="25.5" x14ac:dyDescent="0.25">
      <c r="A66" s="60"/>
      <c r="B66" s="28" t="s">
        <v>54</v>
      </c>
      <c r="C66" s="29">
        <v>110000</v>
      </c>
      <c r="D66" s="29">
        <v>64966</v>
      </c>
      <c r="E66" s="30">
        <f t="shared" si="1"/>
        <v>59.06</v>
      </c>
      <c r="F66" s="21"/>
      <c r="G66" s="2"/>
    </row>
    <row r="67" spans="1:7" x14ac:dyDescent="0.25">
      <c r="A67" s="60"/>
      <c r="B67" s="38" t="s">
        <v>165</v>
      </c>
      <c r="C67" s="29">
        <v>50000</v>
      </c>
      <c r="D67" s="29">
        <v>52303.5</v>
      </c>
      <c r="E67" s="30">
        <f t="shared" si="1"/>
        <v>104.607</v>
      </c>
      <c r="F67" s="21"/>
      <c r="G67" s="2"/>
    </row>
    <row r="68" spans="1:7" x14ac:dyDescent="0.25">
      <c r="A68" s="60"/>
      <c r="B68" s="37" t="s">
        <v>55</v>
      </c>
      <c r="C68" s="29">
        <v>1291164.1499999999</v>
      </c>
      <c r="D68" s="29">
        <v>1291923.43</v>
      </c>
      <c r="E68" s="30">
        <f t="shared" si="1"/>
        <v>100.05880584587172</v>
      </c>
      <c r="F68" s="21"/>
      <c r="G68" s="2"/>
    </row>
    <row r="69" spans="1:7" ht="26.25" thickBot="1" x14ac:dyDescent="0.3">
      <c r="A69" s="69"/>
      <c r="B69" s="47" t="s">
        <v>56</v>
      </c>
      <c r="C69" s="48">
        <v>201500</v>
      </c>
      <c r="D69" s="48">
        <v>204066.96</v>
      </c>
      <c r="E69" s="49">
        <f t="shared" si="1"/>
        <v>101.27392555831265</v>
      </c>
      <c r="F69" s="21"/>
      <c r="G69" s="2"/>
    </row>
    <row r="70" spans="1:7" s="106" customFormat="1" x14ac:dyDescent="0.25">
      <c r="A70" s="70"/>
      <c r="B70" s="51"/>
      <c r="C70" s="52"/>
      <c r="D70" s="52"/>
      <c r="E70" s="52"/>
      <c r="F70" s="117"/>
      <c r="G70" s="107"/>
    </row>
    <row r="71" spans="1:7" s="106" customFormat="1" x14ac:dyDescent="0.25">
      <c r="A71" s="82"/>
      <c r="B71" s="83"/>
      <c r="C71" s="84"/>
      <c r="D71" s="84"/>
      <c r="E71" s="84"/>
      <c r="F71" s="117"/>
      <c r="G71" s="107"/>
    </row>
    <row r="72" spans="1:7" s="106" customFormat="1" ht="15.75" thickBot="1" x14ac:dyDescent="0.3">
      <c r="A72" s="71"/>
      <c r="B72" s="54"/>
      <c r="C72" s="55"/>
      <c r="D72" s="55"/>
      <c r="E72" s="55"/>
      <c r="F72" s="117"/>
      <c r="G72" s="107"/>
    </row>
    <row r="73" spans="1:7" s="106" customFormat="1" x14ac:dyDescent="0.25">
      <c r="A73" s="56">
        <v>1</v>
      </c>
      <c r="B73" s="57">
        <v>2</v>
      </c>
      <c r="C73" s="58">
        <v>3</v>
      </c>
      <c r="D73" s="58">
        <v>4</v>
      </c>
      <c r="E73" s="59">
        <v>5</v>
      </c>
      <c r="F73" s="117"/>
      <c r="G73" s="107"/>
    </row>
    <row r="74" spans="1:7" ht="38.25" x14ac:dyDescent="0.25">
      <c r="A74" s="60"/>
      <c r="B74" s="28" t="s">
        <v>57</v>
      </c>
      <c r="C74" s="29">
        <v>45000</v>
      </c>
      <c r="D74" s="29">
        <v>40171.89</v>
      </c>
      <c r="E74" s="30">
        <f t="shared" ref="E74:E86" si="2">D74/C74*100</f>
        <v>89.270866666666677</v>
      </c>
      <c r="F74" s="21"/>
      <c r="G74" s="2"/>
    </row>
    <row r="75" spans="1:7" x14ac:dyDescent="0.25">
      <c r="A75" s="78"/>
      <c r="B75" s="37" t="s">
        <v>10</v>
      </c>
      <c r="C75" s="29">
        <v>4000</v>
      </c>
      <c r="D75" s="29">
        <v>3085.82</v>
      </c>
      <c r="E75" s="30">
        <f t="shared" si="2"/>
        <v>77.145499999999998</v>
      </c>
      <c r="F75" s="21"/>
      <c r="G75" s="2"/>
    </row>
    <row r="76" spans="1:7" x14ac:dyDescent="0.25">
      <c r="A76" s="78"/>
      <c r="B76" s="37" t="s">
        <v>58</v>
      </c>
      <c r="C76" s="29">
        <v>5640081</v>
      </c>
      <c r="D76" s="29">
        <v>5736237</v>
      </c>
      <c r="E76" s="30">
        <f t="shared" si="2"/>
        <v>101.70486913219862</v>
      </c>
      <c r="F76" s="21"/>
      <c r="G76" s="2"/>
    </row>
    <row r="77" spans="1:7" x14ac:dyDescent="0.25">
      <c r="A77" s="78"/>
      <c r="B77" s="37" t="s">
        <v>59</v>
      </c>
      <c r="C77" s="29">
        <v>1000000</v>
      </c>
      <c r="D77" s="29">
        <v>1047885.79</v>
      </c>
      <c r="E77" s="30">
        <f t="shared" si="2"/>
        <v>104.788579</v>
      </c>
      <c r="F77" s="21"/>
      <c r="G77" s="2"/>
    </row>
    <row r="78" spans="1:7" x14ac:dyDescent="0.25">
      <c r="A78" s="79">
        <v>758</v>
      </c>
      <c r="B78" s="67" t="s">
        <v>60</v>
      </c>
      <c r="C78" s="33">
        <f>C79+C80+C81+C82+C83+C84+C85+C86</f>
        <v>8004523.5999999996</v>
      </c>
      <c r="D78" s="33">
        <f>D79+D80+D81+D82+D83+D84+D85+D86</f>
        <v>8000762.0600000005</v>
      </c>
      <c r="E78" s="34">
        <f t="shared" si="2"/>
        <v>99.953007322009782</v>
      </c>
      <c r="F78" s="21"/>
      <c r="G78" s="21"/>
    </row>
    <row r="79" spans="1:7" x14ac:dyDescent="0.25">
      <c r="A79" s="78"/>
      <c r="B79" s="37" t="s">
        <v>61</v>
      </c>
      <c r="C79" s="29">
        <v>7882897</v>
      </c>
      <c r="D79" s="29">
        <v>7882897</v>
      </c>
      <c r="E79" s="30">
        <f t="shared" si="2"/>
        <v>100</v>
      </c>
      <c r="F79" s="21"/>
      <c r="G79" s="2"/>
    </row>
    <row r="80" spans="1:7" x14ac:dyDescent="0.25">
      <c r="A80" s="80"/>
      <c r="B80" s="81" t="s">
        <v>10</v>
      </c>
      <c r="C80" s="64">
        <v>30000</v>
      </c>
      <c r="D80" s="64">
        <v>29023.48</v>
      </c>
      <c r="E80" s="30">
        <f t="shared" si="2"/>
        <v>96.744933333333321</v>
      </c>
      <c r="F80" s="21"/>
      <c r="G80" s="2"/>
    </row>
    <row r="81" spans="1:7" x14ac:dyDescent="0.25">
      <c r="A81" s="78"/>
      <c r="B81" s="37" t="s">
        <v>19</v>
      </c>
      <c r="C81" s="29">
        <v>3000</v>
      </c>
      <c r="D81" s="29">
        <v>215.19</v>
      </c>
      <c r="E81" s="30">
        <f t="shared" si="2"/>
        <v>7.173</v>
      </c>
      <c r="F81" s="21"/>
      <c r="G81" s="2"/>
    </row>
    <row r="82" spans="1:7" s="106" customFormat="1" ht="27.75" customHeight="1" x14ac:dyDescent="0.25">
      <c r="A82" s="78"/>
      <c r="B82" s="28" t="s">
        <v>69</v>
      </c>
      <c r="C82" s="29">
        <v>13030.51</v>
      </c>
      <c r="D82" s="29">
        <v>13030.51</v>
      </c>
      <c r="E82" s="30">
        <f t="shared" si="2"/>
        <v>100</v>
      </c>
      <c r="F82" s="117"/>
      <c r="G82" s="107"/>
    </row>
    <row r="83" spans="1:7" s="106" customFormat="1" ht="37.5" customHeight="1" x14ac:dyDescent="0.25">
      <c r="A83" s="78"/>
      <c r="B83" s="45" t="s">
        <v>166</v>
      </c>
      <c r="C83" s="29">
        <v>22512.85</v>
      </c>
      <c r="D83" s="29">
        <v>22512.85</v>
      </c>
      <c r="E83" s="30">
        <f t="shared" si="2"/>
        <v>100</v>
      </c>
      <c r="F83" s="117"/>
      <c r="G83" s="107"/>
    </row>
    <row r="84" spans="1:7" s="106" customFormat="1" ht="36.75" customHeight="1" x14ac:dyDescent="0.25">
      <c r="A84" s="78"/>
      <c r="B84" s="45" t="s">
        <v>167</v>
      </c>
      <c r="C84" s="29">
        <v>42038.15</v>
      </c>
      <c r="D84" s="29">
        <v>42037.94</v>
      </c>
      <c r="E84" s="30">
        <f t="shared" si="2"/>
        <v>99.999500453754507</v>
      </c>
      <c r="F84" s="117"/>
      <c r="G84" s="107"/>
    </row>
    <row r="85" spans="1:7" s="106" customFormat="1" ht="36.75" customHeight="1" x14ac:dyDescent="0.25">
      <c r="A85" s="78"/>
      <c r="B85" s="45" t="s">
        <v>66</v>
      </c>
      <c r="C85" s="29">
        <v>5411.09</v>
      </c>
      <c r="D85" s="29">
        <v>5411.09</v>
      </c>
      <c r="E85" s="30">
        <f t="shared" si="2"/>
        <v>100</v>
      </c>
      <c r="F85" s="117"/>
      <c r="G85" s="107"/>
    </row>
    <row r="86" spans="1:7" ht="25.5" x14ac:dyDescent="0.25">
      <c r="A86" s="78"/>
      <c r="B86" s="28" t="s">
        <v>62</v>
      </c>
      <c r="C86" s="29">
        <v>5634</v>
      </c>
      <c r="D86" s="29">
        <v>5634</v>
      </c>
      <c r="E86" s="30">
        <f t="shared" si="2"/>
        <v>100</v>
      </c>
      <c r="F86" s="21"/>
      <c r="G86" s="2"/>
    </row>
    <row r="87" spans="1:7" x14ac:dyDescent="0.25">
      <c r="A87" s="79">
        <v>801</v>
      </c>
      <c r="B87" s="67" t="s">
        <v>63</v>
      </c>
      <c r="C87" s="33">
        <f>C88+C89+C90+C91+C92+C93+C94+C95+C96</f>
        <v>1402632.35</v>
      </c>
      <c r="D87" s="33">
        <f>D88+D89+D90+D91+D92+D93+D94+D95+D96</f>
        <v>1363199.0899999999</v>
      </c>
      <c r="E87" s="34">
        <f t="shared" ref="E87:E98" si="3">D87/C87*100</f>
        <v>97.188624659911767</v>
      </c>
      <c r="F87" s="21"/>
      <c r="G87" s="21"/>
    </row>
    <row r="88" spans="1:7" x14ac:dyDescent="0.25">
      <c r="A88" s="80"/>
      <c r="B88" s="81" t="s">
        <v>9</v>
      </c>
      <c r="C88" s="64">
        <v>192210</v>
      </c>
      <c r="D88" s="64">
        <v>191123.1</v>
      </c>
      <c r="E88" s="65">
        <f t="shared" si="3"/>
        <v>99.434524738567205</v>
      </c>
      <c r="F88" s="21"/>
      <c r="G88" s="2"/>
    </row>
    <row r="89" spans="1:7" ht="51" x14ac:dyDescent="0.25">
      <c r="A89" s="78"/>
      <c r="B89" s="28" t="s">
        <v>31</v>
      </c>
      <c r="C89" s="29">
        <v>58800</v>
      </c>
      <c r="D89" s="29">
        <v>58367.18</v>
      </c>
      <c r="E89" s="30">
        <f t="shared" si="3"/>
        <v>99.263911564625857</v>
      </c>
      <c r="F89" s="21"/>
      <c r="G89" s="2"/>
    </row>
    <row r="90" spans="1:7" x14ac:dyDescent="0.25">
      <c r="A90" s="78"/>
      <c r="B90" s="37" t="s">
        <v>64</v>
      </c>
      <c r="C90" s="29">
        <v>120000</v>
      </c>
      <c r="D90" s="29">
        <v>124945.5</v>
      </c>
      <c r="E90" s="30">
        <f t="shared" si="3"/>
        <v>104.12125</v>
      </c>
      <c r="F90" s="21"/>
      <c r="G90" s="2"/>
    </row>
    <row r="91" spans="1:7" x14ac:dyDescent="0.25">
      <c r="A91" s="78"/>
      <c r="B91" s="37" t="s">
        <v>10</v>
      </c>
      <c r="C91" s="29">
        <v>4080</v>
      </c>
      <c r="D91" s="29">
        <v>4255.54</v>
      </c>
      <c r="E91" s="30">
        <f t="shared" si="3"/>
        <v>104.30245098039215</v>
      </c>
      <c r="F91" s="21"/>
      <c r="G91" s="2"/>
    </row>
    <row r="92" spans="1:7" x14ac:dyDescent="0.25">
      <c r="A92" s="78"/>
      <c r="B92" s="37" t="s">
        <v>22</v>
      </c>
      <c r="C92" s="29">
        <v>190749</v>
      </c>
      <c r="D92" s="29">
        <v>174764.59</v>
      </c>
      <c r="E92" s="30">
        <f t="shared" si="3"/>
        <v>91.620186737545154</v>
      </c>
      <c r="F92" s="21"/>
      <c r="G92" s="2"/>
    </row>
    <row r="93" spans="1:7" ht="38.25" x14ac:dyDescent="0.25">
      <c r="A93" s="78"/>
      <c r="B93" s="28" t="s">
        <v>65</v>
      </c>
      <c r="C93" s="29">
        <v>492</v>
      </c>
      <c r="D93" s="29">
        <v>484.19</v>
      </c>
      <c r="E93" s="30">
        <f t="shared" si="3"/>
        <v>98.412601626016254</v>
      </c>
      <c r="F93" s="21"/>
      <c r="G93" s="2"/>
    </row>
    <row r="94" spans="1:7" ht="51.75" customHeight="1" x14ac:dyDescent="0.25">
      <c r="A94" s="78"/>
      <c r="B94" s="28" t="s">
        <v>15</v>
      </c>
      <c r="C94" s="29">
        <v>577266.35</v>
      </c>
      <c r="D94" s="29">
        <v>563299.37</v>
      </c>
      <c r="E94" s="30">
        <f t="shared" si="3"/>
        <v>97.580496420759673</v>
      </c>
      <c r="F94" s="21"/>
      <c r="G94" s="2"/>
    </row>
    <row r="95" spans="1:7" ht="38.25" x14ac:dyDescent="0.25">
      <c r="A95" s="78"/>
      <c r="B95" s="45" t="s">
        <v>40</v>
      </c>
      <c r="C95" s="29">
        <v>15885</v>
      </c>
      <c r="D95" s="29">
        <v>15700</v>
      </c>
      <c r="E95" s="30">
        <f t="shared" si="3"/>
        <v>98.835379288637085</v>
      </c>
      <c r="F95" s="21"/>
      <c r="G95" s="2"/>
    </row>
    <row r="96" spans="1:7" ht="38.25" x14ac:dyDescent="0.25">
      <c r="A96" s="78"/>
      <c r="B96" s="28" t="s">
        <v>66</v>
      </c>
      <c r="C96" s="29">
        <v>243150</v>
      </c>
      <c r="D96" s="29">
        <v>230259.62</v>
      </c>
      <c r="E96" s="30">
        <f t="shared" si="3"/>
        <v>94.698589348139009</v>
      </c>
      <c r="F96" s="21"/>
      <c r="G96" s="2"/>
    </row>
    <row r="97" spans="1:7" x14ac:dyDescent="0.25">
      <c r="A97" s="79">
        <v>851</v>
      </c>
      <c r="B97" s="32" t="s">
        <v>67</v>
      </c>
      <c r="C97" s="33">
        <f>C98+C99</f>
        <v>9000</v>
      </c>
      <c r="D97" s="33">
        <f>D98+D99</f>
        <v>6212.22</v>
      </c>
      <c r="E97" s="34">
        <f t="shared" si="3"/>
        <v>69.024666666666661</v>
      </c>
      <c r="F97" s="21"/>
      <c r="G97" s="21"/>
    </row>
    <row r="98" spans="1:7" ht="15" customHeight="1" x14ac:dyDescent="0.25">
      <c r="A98" s="78"/>
      <c r="B98" s="28" t="s">
        <v>35</v>
      </c>
      <c r="C98" s="29">
        <v>9000</v>
      </c>
      <c r="D98" s="29">
        <v>6110</v>
      </c>
      <c r="E98" s="30">
        <f t="shared" si="3"/>
        <v>67.888888888888886</v>
      </c>
      <c r="F98" s="21"/>
      <c r="G98" s="2"/>
    </row>
    <row r="99" spans="1:7" x14ac:dyDescent="0.25">
      <c r="A99" s="80"/>
      <c r="B99" s="63" t="s">
        <v>19</v>
      </c>
      <c r="C99" s="64">
        <v>0</v>
      </c>
      <c r="D99" s="64">
        <v>102.22</v>
      </c>
      <c r="E99" s="65"/>
      <c r="F99" s="21"/>
      <c r="G99" s="2"/>
    </row>
    <row r="100" spans="1:7" x14ac:dyDescent="0.25">
      <c r="A100" s="79">
        <v>852</v>
      </c>
      <c r="B100" s="67" t="s">
        <v>68</v>
      </c>
      <c r="C100" s="118">
        <f>C101+C102+C103+C104+C105+C106+C110+C111</f>
        <v>3851799</v>
      </c>
      <c r="D100" s="118">
        <f>D101+D102+D103+D104+D105+D106+D110+D111</f>
        <v>3850531.05</v>
      </c>
      <c r="E100" s="119">
        <f>D100/C100*100</f>
        <v>99.967081615629468</v>
      </c>
      <c r="F100" s="21"/>
      <c r="G100" s="21"/>
    </row>
    <row r="101" spans="1:7" ht="39" customHeight="1" x14ac:dyDescent="0.25">
      <c r="A101" s="78"/>
      <c r="B101" s="28" t="s">
        <v>11</v>
      </c>
      <c r="C101" s="29">
        <v>3071433</v>
      </c>
      <c r="D101" s="29">
        <v>3070745.94</v>
      </c>
      <c r="E101" s="30">
        <f>D101/C101*100</f>
        <v>99.977630636904664</v>
      </c>
      <c r="F101" s="21"/>
      <c r="G101" s="2"/>
    </row>
    <row r="102" spans="1:7" ht="27.75" customHeight="1" x14ac:dyDescent="0.25">
      <c r="A102" s="78"/>
      <c r="B102" s="45" t="s">
        <v>69</v>
      </c>
      <c r="C102" s="29">
        <v>604466</v>
      </c>
      <c r="D102" s="29">
        <v>603102.55000000005</v>
      </c>
      <c r="E102" s="30">
        <f>D102/C102*100</f>
        <v>99.774437271906123</v>
      </c>
      <c r="F102" s="21"/>
      <c r="G102" s="2"/>
    </row>
    <row r="103" spans="1:7" x14ac:dyDescent="0.25">
      <c r="A103" s="78"/>
      <c r="B103" s="37" t="s">
        <v>10</v>
      </c>
      <c r="C103" s="29">
        <v>2500</v>
      </c>
      <c r="D103" s="29">
        <v>6950</v>
      </c>
      <c r="E103" s="30">
        <f>D103/C103*100</f>
        <v>278</v>
      </c>
      <c r="F103" s="21"/>
      <c r="G103" s="2"/>
    </row>
    <row r="104" spans="1:7" s="106" customFormat="1" x14ac:dyDescent="0.25">
      <c r="A104" s="78"/>
      <c r="B104" s="37" t="s">
        <v>35</v>
      </c>
      <c r="C104" s="29">
        <v>6000</v>
      </c>
      <c r="D104" s="29">
        <v>6000</v>
      </c>
      <c r="E104" s="30">
        <f>D104/C104*100</f>
        <v>100</v>
      </c>
      <c r="F104" s="117"/>
      <c r="G104" s="107"/>
    </row>
    <row r="105" spans="1:7" x14ac:dyDescent="0.25">
      <c r="A105" s="78"/>
      <c r="B105" s="37" t="s">
        <v>19</v>
      </c>
      <c r="C105" s="29">
        <v>0</v>
      </c>
      <c r="D105" s="29">
        <v>224</v>
      </c>
      <c r="E105" s="30"/>
      <c r="F105" s="21"/>
      <c r="G105" s="2"/>
    </row>
    <row r="106" spans="1:7" ht="15.75" thickBot="1" x14ac:dyDescent="0.3">
      <c r="A106" s="212"/>
      <c r="B106" s="213" t="s">
        <v>64</v>
      </c>
      <c r="C106" s="48">
        <v>15000</v>
      </c>
      <c r="D106" s="48">
        <v>13563.28</v>
      </c>
      <c r="E106" s="49">
        <f>D106/C106*100</f>
        <v>90.421866666666673</v>
      </c>
      <c r="F106" s="21"/>
      <c r="G106" s="2"/>
    </row>
    <row r="107" spans="1:7" s="106" customFormat="1" x14ac:dyDescent="0.25">
      <c r="A107" s="70"/>
      <c r="B107" s="214"/>
      <c r="C107" s="52"/>
      <c r="D107" s="52"/>
      <c r="E107" s="52"/>
      <c r="F107" s="117"/>
      <c r="G107" s="107"/>
    </row>
    <row r="108" spans="1:7" s="106" customFormat="1" ht="15.75" thickBot="1" x14ac:dyDescent="0.3">
      <c r="A108" s="71"/>
      <c r="B108" s="215"/>
      <c r="C108" s="55"/>
      <c r="D108" s="55"/>
      <c r="E108" s="55"/>
      <c r="F108" s="117"/>
      <c r="G108" s="107"/>
    </row>
    <row r="109" spans="1:7" s="106" customFormat="1" x14ac:dyDescent="0.25">
      <c r="A109" s="216">
        <v>1</v>
      </c>
      <c r="B109" s="217">
        <v>2</v>
      </c>
      <c r="C109" s="58">
        <v>3</v>
      </c>
      <c r="D109" s="58">
        <v>4</v>
      </c>
      <c r="E109" s="59">
        <v>5</v>
      </c>
      <c r="F109" s="117"/>
      <c r="G109" s="107"/>
    </row>
    <row r="110" spans="1:7" ht="38.25" x14ac:dyDescent="0.25">
      <c r="A110" s="78"/>
      <c r="B110" s="28" t="s">
        <v>38</v>
      </c>
      <c r="C110" s="29">
        <v>27100</v>
      </c>
      <c r="D110" s="29">
        <v>25691.919999999998</v>
      </c>
      <c r="E110" s="30">
        <f t="shared" ref="E110:E126" si="4">D110/C110*100</f>
        <v>94.804132841328396</v>
      </c>
      <c r="F110" s="21"/>
      <c r="G110" s="2"/>
    </row>
    <row r="111" spans="1:7" ht="51.75" customHeight="1" x14ac:dyDescent="0.25">
      <c r="A111" s="78"/>
      <c r="B111" s="28" t="s">
        <v>15</v>
      </c>
      <c r="C111" s="29">
        <v>125300</v>
      </c>
      <c r="D111" s="29">
        <v>124253.36</v>
      </c>
      <c r="E111" s="30">
        <f t="shared" si="4"/>
        <v>99.164692737430173</v>
      </c>
      <c r="F111" s="21"/>
      <c r="G111" s="2"/>
    </row>
    <row r="112" spans="1:7" x14ac:dyDescent="0.25">
      <c r="A112" s="79">
        <v>853</v>
      </c>
      <c r="B112" s="67" t="s">
        <v>70</v>
      </c>
      <c r="C112" s="33">
        <f>C113+C114+C115+C116</f>
        <v>25475</v>
      </c>
      <c r="D112" s="33">
        <f>D113+D114+D115+D116</f>
        <v>29681.689999999995</v>
      </c>
      <c r="E112" s="34">
        <f t="shared" si="4"/>
        <v>116.51301275760548</v>
      </c>
      <c r="F112" s="21"/>
      <c r="G112" s="21"/>
    </row>
    <row r="113" spans="1:7" s="106" customFormat="1" ht="51" x14ac:dyDescent="0.25">
      <c r="A113" s="79"/>
      <c r="B113" s="45" t="s">
        <v>31</v>
      </c>
      <c r="C113" s="24">
        <v>4500</v>
      </c>
      <c r="D113" s="24">
        <v>7512.5</v>
      </c>
      <c r="E113" s="25">
        <f t="shared" si="4"/>
        <v>166.94444444444446</v>
      </c>
      <c r="F113" s="117"/>
      <c r="G113" s="117"/>
    </row>
    <row r="114" spans="1:7" x14ac:dyDescent="0.25">
      <c r="A114" s="78"/>
      <c r="B114" s="37" t="s">
        <v>64</v>
      </c>
      <c r="C114" s="29">
        <v>12000</v>
      </c>
      <c r="D114" s="29">
        <v>11841.78</v>
      </c>
      <c r="E114" s="30">
        <f t="shared" si="4"/>
        <v>98.681500000000014</v>
      </c>
      <c r="F114" s="21"/>
      <c r="G114" s="2"/>
    </row>
    <row r="115" spans="1:7" x14ac:dyDescent="0.25">
      <c r="A115" s="78"/>
      <c r="B115" s="37" t="s">
        <v>10</v>
      </c>
      <c r="C115" s="29">
        <v>7500</v>
      </c>
      <c r="D115" s="29">
        <v>8854.56</v>
      </c>
      <c r="E115" s="30">
        <f t="shared" si="4"/>
        <v>118.06079999999999</v>
      </c>
      <c r="F115" s="21"/>
      <c r="G115" s="2"/>
    </row>
    <row r="116" spans="1:7" x14ac:dyDescent="0.25">
      <c r="A116" s="78"/>
      <c r="B116" s="37" t="s">
        <v>19</v>
      </c>
      <c r="C116" s="29">
        <v>1475</v>
      </c>
      <c r="D116" s="29">
        <v>1472.85</v>
      </c>
      <c r="E116" s="30">
        <f t="shared" si="4"/>
        <v>99.854237288135579</v>
      </c>
      <c r="F116" s="21"/>
      <c r="G116" s="2"/>
    </row>
    <row r="117" spans="1:7" x14ac:dyDescent="0.25">
      <c r="A117" s="79">
        <v>854</v>
      </c>
      <c r="B117" s="67" t="s">
        <v>71</v>
      </c>
      <c r="C117" s="33">
        <v>78001</v>
      </c>
      <c r="D117" s="33">
        <v>78000.399999999994</v>
      </c>
      <c r="E117" s="34">
        <f t="shared" si="4"/>
        <v>99.999230779092557</v>
      </c>
      <c r="F117" s="21"/>
      <c r="G117" s="2"/>
    </row>
    <row r="118" spans="1:7" ht="25.5" customHeight="1" x14ac:dyDescent="0.25">
      <c r="A118" s="78"/>
      <c r="B118" s="28" t="s">
        <v>69</v>
      </c>
      <c r="C118" s="85">
        <v>78001</v>
      </c>
      <c r="D118" s="85">
        <v>78000.399999999994</v>
      </c>
      <c r="E118" s="86">
        <f t="shared" si="4"/>
        <v>99.999230779092557</v>
      </c>
      <c r="F118" s="87"/>
      <c r="G118" s="2"/>
    </row>
    <row r="119" spans="1:7" x14ac:dyDescent="0.25">
      <c r="A119" s="79">
        <v>900</v>
      </c>
      <c r="B119" s="67" t="s">
        <v>72</v>
      </c>
      <c r="C119" s="33">
        <f>C120+C121+C122+C123+C124+C125+C126+C127</f>
        <v>394921.12</v>
      </c>
      <c r="D119" s="33">
        <f>D120+D121+D122+D123+D124+D125+D126+D127</f>
        <v>497888.57999999996</v>
      </c>
      <c r="E119" s="34">
        <f t="shared" si="4"/>
        <v>126.07291805512959</v>
      </c>
      <c r="F119" s="21"/>
      <c r="G119" s="21"/>
    </row>
    <row r="120" spans="1:7" x14ac:dyDescent="0.25">
      <c r="A120" s="79"/>
      <c r="B120" s="38" t="s">
        <v>73</v>
      </c>
      <c r="C120" s="24">
        <v>5300</v>
      </c>
      <c r="D120" s="24">
        <v>7038.11</v>
      </c>
      <c r="E120" s="30">
        <f t="shared" si="4"/>
        <v>132.79452830188677</v>
      </c>
      <c r="F120" s="21"/>
      <c r="G120" s="2"/>
    </row>
    <row r="121" spans="1:7" x14ac:dyDescent="0.25">
      <c r="A121" s="88"/>
      <c r="B121" s="89" t="s">
        <v>9</v>
      </c>
      <c r="C121" s="23">
        <v>57700</v>
      </c>
      <c r="D121" s="23">
        <v>57904.34</v>
      </c>
      <c r="E121" s="65">
        <f t="shared" si="4"/>
        <v>100.35414211438474</v>
      </c>
      <c r="F121" s="21"/>
      <c r="G121" s="2"/>
    </row>
    <row r="122" spans="1:7" x14ac:dyDescent="0.25">
      <c r="A122" s="79"/>
      <c r="B122" s="38" t="s">
        <v>64</v>
      </c>
      <c r="C122" s="24">
        <v>257000</v>
      </c>
      <c r="D122" s="24">
        <v>258658.02</v>
      </c>
      <c r="E122" s="30">
        <f t="shared" si="4"/>
        <v>100.64514396887159</v>
      </c>
      <c r="F122" s="21"/>
      <c r="G122" s="2"/>
    </row>
    <row r="123" spans="1:7" x14ac:dyDescent="0.25">
      <c r="A123" s="79"/>
      <c r="B123" s="38" t="s">
        <v>10</v>
      </c>
      <c r="C123" s="24">
        <v>750</v>
      </c>
      <c r="D123" s="24">
        <v>738.93</v>
      </c>
      <c r="E123" s="30">
        <f t="shared" si="4"/>
        <v>98.523999999999987</v>
      </c>
      <c r="F123" s="21"/>
      <c r="G123" s="2"/>
    </row>
    <row r="124" spans="1:7" x14ac:dyDescent="0.25">
      <c r="A124" s="79"/>
      <c r="B124" s="38" t="s">
        <v>19</v>
      </c>
      <c r="C124" s="24">
        <v>1700</v>
      </c>
      <c r="D124" s="24">
        <v>1498.06</v>
      </c>
      <c r="E124" s="30">
        <f t="shared" si="4"/>
        <v>88.121176470588239</v>
      </c>
      <c r="F124" s="21"/>
      <c r="G124" s="2"/>
    </row>
    <row r="125" spans="1:7" ht="51" x14ac:dyDescent="0.25">
      <c r="A125" s="88"/>
      <c r="B125" s="68" t="s">
        <v>168</v>
      </c>
      <c r="C125" s="23">
        <v>55397.52</v>
      </c>
      <c r="D125" s="23">
        <v>55397.52</v>
      </c>
      <c r="E125" s="65">
        <f t="shared" si="4"/>
        <v>100</v>
      </c>
      <c r="F125" s="21"/>
      <c r="G125" s="2"/>
    </row>
    <row r="126" spans="1:7" ht="38.25" x14ac:dyDescent="0.25">
      <c r="A126" s="79"/>
      <c r="B126" s="45" t="s">
        <v>40</v>
      </c>
      <c r="C126" s="24">
        <v>17073.599999999999</v>
      </c>
      <c r="D126" s="24">
        <v>17073.599999999999</v>
      </c>
      <c r="E126" s="30">
        <f t="shared" si="4"/>
        <v>100</v>
      </c>
      <c r="F126" s="21"/>
      <c r="G126" s="2"/>
    </row>
    <row r="127" spans="1:7" ht="38.25" x14ac:dyDescent="0.25">
      <c r="A127" s="78"/>
      <c r="B127" s="28" t="s">
        <v>12</v>
      </c>
      <c r="C127" s="29">
        <v>0</v>
      </c>
      <c r="D127" s="29">
        <v>99580</v>
      </c>
      <c r="E127" s="30"/>
      <c r="F127" s="21"/>
      <c r="G127" s="2"/>
    </row>
    <row r="128" spans="1:7" x14ac:dyDescent="0.25">
      <c r="A128" s="66">
        <v>926</v>
      </c>
      <c r="B128" s="67" t="s">
        <v>74</v>
      </c>
      <c r="C128" s="33">
        <f>C129+C130+C131+C132+C133</f>
        <v>2219380</v>
      </c>
      <c r="D128" s="33">
        <f>D129+D130+D131+D132+D133</f>
        <v>2120681.89</v>
      </c>
      <c r="E128" s="34">
        <f t="shared" ref="E128:E134" si="5">D128/C128*100</f>
        <v>95.552897205525881</v>
      </c>
      <c r="F128" s="21"/>
      <c r="G128" s="21"/>
    </row>
    <row r="129" spans="1:7" x14ac:dyDescent="0.25">
      <c r="A129" s="60"/>
      <c r="B129" s="37" t="s">
        <v>9</v>
      </c>
      <c r="C129" s="29">
        <v>2105880</v>
      </c>
      <c r="D129" s="29">
        <v>2005441.93</v>
      </c>
      <c r="E129" s="30">
        <f t="shared" si="5"/>
        <v>95.230589112390064</v>
      </c>
      <c r="F129" s="21"/>
      <c r="G129" s="2"/>
    </row>
    <row r="130" spans="1:7" ht="51" x14ac:dyDescent="0.25">
      <c r="A130" s="60"/>
      <c r="B130" s="28" t="s">
        <v>31</v>
      </c>
      <c r="C130" s="29">
        <v>104000</v>
      </c>
      <c r="D130" s="29">
        <v>103328.42</v>
      </c>
      <c r="E130" s="30">
        <f t="shared" si="5"/>
        <v>99.354249999999993</v>
      </c>
      <c r="F130" s="21"/>
      <c r="G130" s="2"/>
    </row>
    <row r="131" spans="1:7" x14ac:dyDescent="0.25">
      <c r="A131" s="60"/>
      <c r="B131" s="37" t="s">
        <v>10</v>
      </c>
      <c r="C131" s="29">
        <v>2500</v>
      </c>
      <c r="D131" s="29">
        <v>2610.6799999999998</v>
      </c>
      <c r="E131" s="30">
        <f t="shared" si="5"/>
        <v>104.42719999999998</v>
      </c>
      <c r="F131" s="21"/>
      <c r="G131" s="2"/>
    </row>
    <row r="132" spans="1:7" x14ac:dyDescent="0.25">
      <c r="A132" s="60"/>
      <c r="B132" s="38" t="s">
        <v>35</v>
      </c>
      <c r="C132" s="29">
        <v>2000</v>
      </c>
      <c r="D132" s="29">
        <v>2000</v>
      </c>
      <c r="E132" s="30">
        <f t="shared" si="5"/>
        <v>100</v>
      </c>
      <c r="F132" s="21"/>
      <c r="G132" s="2"/>
    </row>
    <row r="133" spans="1:7" x14ac:dyDescent="0.25">
      <c r="A133" s="60"/>
      <c r="B133" s="37" t="s">
        <v>22</v>
      </c>
      <c r="C133" s="29">
        <v>5000</v>
      </c>
      <c r="D133" s="29">
        <v>7300.86</v>
      </c>
      <c r="E133" s="30">
        <f t="shared" si="5"/>
        <v>146.0172</v>
      </c>
      <c r="F133" s="21"/>
      <c r="G133" s="2"/>
    </row>
    <row r="134" spans="1:7" ht="15.75" thickBot="1" x14ac:dyDescent="0.3">
      <c r="A134" s="578" t="s">
        <v>75</v>
      </c>
      <c r="B134" s="579"/>
      <c r="C134" s="104">
        <f>C128+C119+C117+C112+C100+C97+C87+C78+C54+C52+C50+C45+C42+C31+C28+C23+C20+C17+C11</f>
        <v>46348873.279999994</v>
      </c>
      <c r="D134" s="104">
        <f>D128+D119+D117+D112+D100+D97+D87+D78+D54+D52+D50+D45+D42+D31+D28+D23+D20+D17+D11</f>
        <v>45659373.06000001</v>
      </c>
      <c r="E134" s="105">
        <f t="shared" si="5"/>
        <v>98.512368972089959</v>
      </c>
      <c r="F134" s="21"/>
      <c r="G134" s="2"/>
    </row>
    <row r="135" spans="1:7" x14ac:dyDescent="0.25">
      <c r="A135" s="2"/>
      <c r="B135" s="90"/>
      <c r="C135" s="21"/>
      <c r="D135" s="21"/>
      <c r="E135" s="21"/>
      <c r="F135" s="21"/>
      <c r="G135" s="2"/>
    </row>
    <row r="136" spans="1:7" x14ac:dyDescent="0.25">
      <c r="A136" s="91" t="s">
        <v>76</v>
      </c>
      <c r="B136" s="90"/>
      <c r="C136" s="21"/>
      <c r="D136" s="21"/>
      <c r="E136" s="21"/>
      <c r="F136" s="21"/>
      <c r="G136" s="2"/>
    </row>
    <row r="137" spans="1:7" x14ac:dyDescent="0.25">
      <c r="A137" s="2"/>
      <c r="B137" s="90"/>
      <c r="C137" s="21"/>
      <c r="D137" s="21"/>
      <c r="E137" s="21"/>
      <c r="F137" s="21"/>
      <c r="G137" s="2"/>
    </row>
    <row r="138" spans="1:7" x14ac:dyDescent="0.25">
      <c r="A138" s="2"/>
      <c r="B138" s="90"/>
      <c r="C138" s="21"/>
      <c r="D138" s="21"/>
      <c r="E138" s="21"/>
      <c r="F138" s="21"/>
      <c r="G138" s="2"/>
    </row>
    <row r="139" spans="1:7" ht="16.5" thickBot="1" x14ac:dyDescent="0.3">
      <c r="A139" s="1"/>
      <c r="B139" s="92" t="s">
        <v>77</v>
      </c>
      <c r="C139" s="93"/>
      <c r="D139" s="93"/>
      <c r="E139" s="93"/>
      <c r="F139" s="21"/>
      <c r="G139" s="2"/>
    </row>
    <row r="140" spans="1:7" ht="28.5" customHeight="1" x14ac:dyDescent="0.25">
      <c r="A140" s="94" t="s">
        <v>78</v>
      </c>
      <c r="B140" s="95" t="s">
        <v>79</v>
      </c>
      <c r="C140" s="96" t="s">
        <v>80</v>
      </c>
      <c r="D140" s="96" t="s">
        <v>85</v>
      </c>
      <c r="E140" s="97" t="s">
        <v>6</v>
      </c>
      <c r="F140" s="21"/>
      <c r="G140" s="1"/>
    </row>
    <row r="141" spans="1:7" s="106" customFormat="1" x14ac:dyDescent="0.25">
      <c r="A141" s="200">
        <v>1</v>
      </c>
      <c r="B141" s="201">
        <v>2</v>
      </c>
      <c r="C141" s="202">
        <v>3</v>
      </c>
      <c r="D141" s="202">
        <v>4</v>
      </c>
      <c r="E141" s="203">
        <v>5</v>
      </c>
      <c r="F141" s="117"/>
    </row>
    <row r="142" spans="1:7" x14ac:dyDescent="0.25">
      <c r="A142" s="100">
        <v>952</v>
      </c>
      <c r="B142" s="101" t="s">
        <v>81</v>
      </c>
      <c r="C142" s="102">
        <v>1627270.08</v>
      </c>
      <c r="D142" s="102">
        <v>1627270</v>
      </c>
      <c r="E142" s="103">
        <f>D142/C142*100</f>
        <v>99.999995083790878</v>
      </c>
      <c r="F142" s="21"/>
      <c r="G142" s="1"/>
    </row>
    <row r="143" spans="1:7" x14ac:dyDescent="0.25">
      <c r="A143" s="100">
        <v>951</v>
      </c>
      <c r="B143" s="101" t="s">
        <v>82</v>
      </c>
      <c r="C143" s="102">
        <v>33600</v>
      </c>
      <c r="D143" s="102">
        <v>54250</v>
      </c>
      <c r="E143" s="103">
        <f>D143/C143*100</f>
        <v>161.45833333333331</v>
      </c>
      <c r="F143" s="21"/>
      <c r="G143" s="1"/>
    </row>
    <row r="144" spans="1:7" x14ac:dyDescent="0.25">
      <c r="A144" s="100">
        <v>950</v>
      </c>
      <c r="B144" s="101" t="s">
        <v>83</v>
      </c>
      <c r="C144" s="102">
        <v>702758.92</v>
      </c>
      <c r="D144" s="102">
        <v>702758.92</v>
      </c>
      <c r="E144" s="103">
        <f>D144/C144*100</f>
        <v>100</v>
      </c>
      <c r="F144" s="21"/>
      <c r="G144" s="1"/>
    </row>
    <row r="145" spans="1:7" ht="15.75" thickBot="1" x14ac:dyDescent="0.3">
      <c r="A145" s="580" t="s">
        <v>84</v>
      </c>
      <c r="B145" s="581"/>
      <c r="C145" s="98">
        <v>2363629</v>
      </c>
      <c r="D145" s="98">
        <f>D142+D143+D144</f>
        <v>2384278.92</v>
      </c>
      <c r="E145" s="99">
        <f>D145/C145*100</f>
        <v>100.87365318330414</v>
      </c>
      <c r="F145" s="21"/>
      <c r="G145" s="1"/>
    </row>
    <row r="146" spans="1:7" x14ac:dyDescent="0.25">
      <c r="A146" s="1"/>
      <c r="B146" s="90"/>
      <c r="C146" s="21"/>
      <c r="D146" s="21"/>
      <c r="E146" s="21"/>
      <c r="F146" s="21"/>
      <c r="G146" s="1"/>
    </row>
    <row r="147" spans="1:7" x14ac:dyDescent="0.25">
      <c r="A147" s="1"/>
      <c r="B147" s="90"/>
      <c r="C147" s="21"/>
      <c r="D147" s="21"/>
      <c r="E147" s="21"/>
      <c r="F147" s="21"/>
      <c r="G147" s="1"/>
    </row>
    <row r="148" spans="1:7" x14ac:dyDescent="0.25">
      <c r="A148" s="1"/>
      <c r="B148" s="90"/>
      <c r="C148" s="21"/>
      <c r="D148" s="21"/>
      <c r="E148" s="21"/>
      <c r="F148" s="21"/>
      <c r="G148" s="1"/>
    </row>
    <row r="149" spans="1:7" x14ac:dyDescent="0.25">
      <c r="B149" s="90"/>
      <c r="C149" s="21"/>
      <c r="D149" s="21"/>
      <c r="E149" s="21"/>
      <c r="F149" s="21"/>
    </row>
    <row r="150" spans="1:7" x14ac:dyDescent="0.25">
      <c r="B150" s="90"/>
      <c r="C150" s="21"/>
      <c r="D150" s="21"/>
      <c r="E150" s="21"/>
      <c r="F150" s="21"/>
    </row>
    <row r="151" spans="1:7" x14ac:dyDescent="0.25">
      <c r="B151" s="90"/>
      <c r="C151" s="21"/>
      <c r="D151" s="21"/>
      <c r="E151" s="21"/>
      <c r="F151" s="21"/>
    </row>
    <row r="152" spans="1:7" x14ac:dyDescent="0.25">
      <c r="B152" s="90"/>
      <c r="C152" s="21"/>
      <c r="D152" s="21"/>
      <c r="E152" s="21"/>
      <c r="F152" s="21"/>
    </row>
    <row r="153" spans="1:7" x14ac:dyDescent="0.25">
      <c r="B153" s="90"/>
      <c r="C153" s="21"/>
      <c r="D153" s="21"/>
      <c r="E153" s="21"/>
      <c r="F153" s="21"/>
    </row>
    <row r="154" spans="1:7" x14ac:dyDescent="0.25">
      <c r="B154" s="90"/>
      <c r="C154" s="21"/>
      <c r="D154" s="21"/>
      <c r="E154" s="21"/>
      <c r="F154" s="21"/>
    </row>
    <row r="155" spans="1:7" x14ac:dyDescent="0.25">
      <c r="B155" s="90"/>
      <c r="C155" s="21"/>
      <c r="D155" s="21"/>
      <c r="E155" s="21"/>
      <c r="F155" s="21"/>
    </row>
    <row r="156" spans="1:7" x14ac:dyDescent="0.25">
      <c r="B156" s="90"/>
      <c r="C156" s="21"/>
      <c r="D156" s="21"/>
      <c r="E156" s="21"/>
      <c r="F156" s="21"/>
    </row>
    <row r="157" spans="1:7" x14ac:dyDescent="0.25">
      <c r="B157" s="90"/>
      <c r="C157" s="21"/>
      <c r="D157" s="21"/>
      <c r="E157" s="21"/>
      <c r="F157" s="21"/>
    </row>
    <row r="158" spans="1:7" x14ac:dyDescent="0.25">
      <c r="B158" s="90"/>
      <c r="C158" s="21"/>
      <c r="D158" s="21"/>
      <c r="E158" s="21"/>
      <c r="F158" s="21"/>
    </row>
    <row r="159" spans="1:7" x14ac:dyDescent="0.25">
      <c r="B159" s="90"/>
      <c r="C159" s="21"/>
      <c r="D159" s="21"/>
      <c r="E159" s="21"/>
      <c r="F159" s="21"/>
    </row>
    <row r="160" spans="1:7" x14ac:dyDescent="0.25">
      <c r="B160" s="90"/>
      <c r="C160" s="21"/>
      <c r="D160" s="21"/>
      <c r="E160" s="21"/>
      <c r="F160" s="21"/>
    </row>
    <row r="161" spans="2:6" x14ac:dyDescent="0.25">
      <c r="B161" s="90"/>
      <c r="C161" s="21"/>
      <c r="D161" s="21"/>
      <c r="E161" s="21"/>
      <c r="F161" s="21"/>
    </row>
    <row r="162" spans="2:6" x14ac:dyDescent="0.25">
      <c r="B162" s="90"/>
      <c r="C162" s="21"/>
      <c r="D162" s="21"/>
      <c r="E162" s="21"/>
      <c r="F162" s="21"/>
    </row>
    <row r="163" spans="2:6" x14ac:dyDescent="0.25">
      <c r="B163" s="90"/>
      <c r="C163" s="21"/>
      <c r="D163" s="21"/>
      <c r="E163" s="21"/>
      <c r="F163" s="21"/>
    </row>
    <row r="164" spans="2:6" x14ac:dyDescent="0.25">
      <c r="B164" s="90"/>
      <c r="C164" s="21"/>
      <c r="D164" s="21"/>
      <c r="E164" s="21"/>
      <c r="F164" s="21"/>
    </row>
    <row r="165" spans="2:6" x14ac:dyDescent="0.25">
      <c r="B165" s="90"/>
      <c r="C165" s="21"/>
      <c r="D165" s="21"/>
      <c r="E165" s="21"/>
      <c r="F165" s="21"/>
    </row>
    <row r="166" spans="2:6" x14ac:dyDescent="0.25">
      <c r="B166" s="90"/>
      <c r="C166" s="21"/>
      <c r="D166" s="21"/>
      <c r="E166" s="21"/>
      <c r="F166" s="21"/>
    </row>
    <row r="167" spans="2:6" x14ac:dyDescent="0.25">
      <c r="B167" s="90"/>
      <c r="C167" s="21"/>
      <c r="D167" s="21"/>
      <c r="E167" s="21"/>
      <c r="F167" s="21"/>
    </row>
    <row r="168" spans="2:6" x14ac:dyDescent="0.25">
      <c r="B168" s="90"/>
      <c r="C168" s="21"/>
      <c r="D168" s="21"/>
      <c r="E168" s="21"/>
      <c r="F168" s="21"/>
    </row>
    <row r="169" spans="2:6" x14ac:dyDescent="0.25">
      <c r="B169" s="2"/>
      <c r="C169" s="21"/>
      <c r="D169" s="21"/>
      <c r="E169" s="21"/>
      <c r="F169" s="21"/>
    </row>
    <row r="170" spans="2:6" x14ac:dyDescent="0.25">
      <c r="B170" s="2"/>
      <c r="C170" s="21"/>
      <c r="D170" s="21"/>
      <c r="E170" s="21"/>
      <c r="F170" s="21"/>
    </row>
    <row r="171" spans="2:6" x14ac:dyDescent="0.25">
      <c r="B171" s="2"/>
      <c r="C171" s="21"/>
      <c r="D171" s="21"/>
      <c r="E171" s="21"/>
      <c r="F171" s="21"/>
    </row>
    <row r="172" spans="2:6" x14ac:dyDescent="0.25">
      <c r="B172" s="1"/>
      <c r="C172" s="21"/>
      <c r="D172" s="21"/>
      <c r="E172" s="21"/>
      <c r="F172" s="21"/>
    </row>
    <row r="173" spans="2:6" x14ac:dyDescent="0.25">
      <c r="B173" s="1"/>
      <c r="C173" s="21"/>
      <c r="D173" s="21"/>
      <c r="E173" s="21"/>
      <c r="F173" s="21"/>
    </row>
    <row r="174" spans="2:6" x14ac:dyDescent="0.25">
      <c r="B174" s="1"/>
      <c r="C174" s="21"/>
      <c r="D174" s="21"/>
      <c r="E174" s="21"/>
      <c r="F174" s="21"/>
    </row>
    <row r="175" spans="2:6" x14ac:dyDescent="0.25">
      <c r="B175" s="1"/>
      <c r="C175" s="21"/>
      <c r="D175" s="21"/>
      <c r="E175" s="21"/>
      <c r="F175" s="21"/>
    </row>
    <row r="176" spans="2:6" x14ac:dyDescent="0.25">
      <c r="B176" s="1"/>
      <c r="C176" s="21"/>
      <c r="D176" s="21"/>
      <c r="E176" s="21"/>
      <c r="F176" s="21"/>
    </row>
    <row r="177" spans="2:6" x14ac:dyDescent="0.25">
      <c r="B177" s="1"/>
      <c r="C177" s="21"/>
      <c r="D177" s="21"/>
      <c r="E177" s="21"/>
      <c r="F177" s="21"/>
    </row>
    <row r="178" spans="2:6" x14ac:dyDescent="0.25">
      <c r="B178" s="1"/>
      <c r="C178" s="21"/>
      <c r="D178" s="21"/>
      <c r="E178" s="21"/>
      <c r="F178" s="21"/>
    </row>
    <row r="179" spans="2:6" x14ac:dyDescent="0.25">
      <c r="B179" s="1"/>
      <c r="C179" s="21"/>
      <c r="D179" s="21"/>
      <c r="E179" s="21"/>
      <c r="F179" s="21"/>
    </row>
    <row r="180" spans="2:6" x14ac:dyDescent="0.25">
      <c r="B180" s="1"/>
      <c r="C180" s="21"/>
      <c r="D180" s="21"/>
      <c r="E180" s="21"/>
      <c r="F180" s="21"/>
    </row>
    <row r="181" spans="2:6" x14ac:dyDescent="0.25">
      <c r="C181" s="21"/>
      <c r="D181" s="21"/>
      <c r="E181" s="21"/>
      <c r="F181" s="21"/>
    </row>
    <row r="182" spans="2:6" x14ac:dyDescent="0.25">
      <c r="C182" s="21"/>
      <c r="D182" s="21"/>
      <c r="E182" s="21"/>
      <c r="F182" s="21"/>
    </row>
    <row r="183" spans="2:6" x14ac:dyDescent="0.25">
      <c r="C183" s="21"/>
      <c r="D183" s="21"/>
      <c r="E183" s="21"/>
      <c r="F183" s="21"/>
    </row>
    <row r="184" spans="2:6" x14ac:dyDescent="0.25">
      <c r="C184" s="21"/>
      <c r="D184" s="21"/>
      <c r="E184" s="21"/>
      <c r="F184" s="21"/>
    </row>
    <row r="185" spans="2:6" x14ac:dyDescent="0.25">
      <c r="C185" s="21"/>
      <c r="D185" s="21"/>
      <c r="E185" s="21"/>
      <c r="F185" s="21"/>
    </row>
    <row r="186" spans="2:6" x14ac:dyDescent="0.25">
      <c r="C186" s="21"/>
      <c r="D186" s="21"/>
      <c r="E186" s="21"/>
      <c r="F186" s="21"/>
    </row>
    <row r="187" spans="2:6" x14ac:dyDescent="0.25">
      <c r="C187" s="21"/>
      <c r="D187" s="21"/>
      <c r="E187" s="21"/>
      <c r="F187" s="21"/>
    </row>
    <row r="188" spans="2:6" x14ac:dyDescent="0.25">
      <c r="C188" s="21"/>
      <c r="D188" s="21"/>
      <c r="E188" s="21"/>
      <c r="F188" s="21"/>
    </row>
    <row r="189" spans="2:6" x14ac:dyDescent="0.25">
      <c r="C189" s="21"/>
      <c r="D189" s="21"/>
      <c r="E189" s="21"/>
      <c r="F189" s="21"/>
    </row>
    <row r="190" spans="2:6" x14ac:dyDescent="0.25">
      <c r="C190" s="21"/>
      <c r="D190" s="21"/>
      <c r="E190" s="21"/>
      <c r="F190" s="21"/>
    </row>
    <row r="191" spans="2:6" x14ac:dyDescent="0.25">
      <c r="C191" s="21"/>
      <c r="D191" s="21"/>
      <c r="E191" s="21"/>
      <c r="F191" s="21"/>
    </row>
    <row r="192" spans="2:6" x14ac:dyDescent="0.25">
      <c r="C192" s="21"/>
      <c r="D192" s="21"/>
      <c r="E192" s="21"/>
      <c r="F192" s="21"/>
    </row>
    <row r="193" spans="3:6" x14ac:dyDescent="0.25">
      <c r="C193" s="21"/>
      <c r="D193" s="21"/>
      <c r="E193" s="21"/>
      <c r="F193" s="21"/>
    </row>
    <row r="194" spans="3:6" x14ac:dyDescent="0.25">
      <c r="C194" s="21"/>
      <c r="D194" s="21"/>
      <c r="E194" s="21"/>
      <c r="F194" s="21"/>
    </row>
    <row r="195" spans="3:6" x14ac:dyDescent="0.25">
      <c r="C195" s="21"/>
      <c r="D195" s="21"/>
      <c r="E195" s="21"/>
      <c r="F195" s="21"/>
    </row>
    <row r="196" spans="3:6" x14ac:dyDescent="0.25">
      <c r="C196" s="21"/>
      <c r="D196" s="21"/>
      <c r="E196" s="21"/>
      <c r="F196" s="21"/>
    </row>
    <row r="197" spans="3:6" x14ac:dyDescent="0.25">
      <c r="C197" s="21"/>
      <c r="D197" s="21"/>
      <c r="E197" s="21"/>
      <c r="F197" s="21"/>
    </row>
    <row r="198" spans="3:6" x14ac:dyDescent="0.25">
      <c r="C198" s="21"/>
      <c r="D198" s="21"/>
      <c r="E198" s="21"/>
      <c r="F198" s="21"/>
    </row>
    <row r="199" spans="3:6" x14ac:dyDescent="0.25">
      <c r="C199" s="21"/>
      <c r="D199" s="21"/>
      <c r="E199" s="21"/>
      <c r="F199" s="21"/>
    </row>
    <row r="200" spans="3:6" x14ac:dyDescent="0.25">
      <c r="C200" s="21"/>
      <c r="D200" s="21"/>
      <c r="E200" s="21"/>
      <c r="F200" s="21"/>
    </row>
    <row r="201" spans="3:6" x14ac:dyDescent="0.25">
      <c r="C201" s="21"/>
      <c r="D201" s="21"/>
      <c r="E201" s="21"/>
      <c r="F201" s="21"/>
    </row>
    <row r="202" spans="3:6" x14ac:dyDescent="0.25">
      <c r="C202" s="21"/>
      <c r="D202" s="21"/>
      <c r="E202" s="21"/>
      <c r="F202" s="21"/>
    </row>
    <row r="203" spans="3:6" x14ac:dyDescent="0.25">
      <c r="C203" s="21"/>
      <c r="D203" s="21"/>
      <c r="E203" s="21"/>
      <c r="F203" s="21"/>
    </row>
    <row r="204" spans="3:6" x14ac:dyDescent="0.25">
      <c r="C204" s="21"/>
      <c r="D204" s="21"/>
      <c r="E204" s="21"/>
      <c r="F204" s="21"/>
    </row>
    <row r="205" spans="3:6" x14ac:dyDescent="0.25">
      <c r="C205" s="21"/>
      <c r="D205" s="21"/>
      <c r="E205" s="21"/>
      <c r="F205" s="21"/>
    </row>
    <row r="206" spans="3:6" x14ac:dyDescent="0.25">
      <c r="C206" s="21"/>
      <c r="D206" s="21"/>
      <c r="E206" s="21"/>
      <c r="F206" s="21"/>
    </row>
    <row r="207" spans="3:6" x14ac:dyDescent="0.25">
      <c r="C207" s="21"/>
      <c r="D207" s="21"/>
      <c r="E207" s="21"/>
      <c r="F207" s="21"/>
    </row>
    <row r="208" spans="3:6" x14ac:dyDescent="0.25">
      <c r="C208" s="21"/>
      <c r="D208" s="21"/>
      <c r="E208" s="21"/>
      <c r="F208" s="21"/>
    </row>
    <row r="209" spans="3:6" x14ac:dyDescent="0.25">
      <c r="C209" s="21"/>
      <c r="D209" s="21"/>
      <c r="E209" s="21"/>
      <c r="F209" s="21"/>
    </row>
    <row r="210" spans="3:6" x14ac:dyDescent="0.25">
      <c r="C210" s="21"/>
      <c r="D210" s="21"/>
      <c r="E210" s="21"/>
      <c r="F210" s="21"/>
    </row>
    <row r="211" spans="3:6" x14ac:dyDescent="0.25">
      <c r="C211" s="21"/>
      <c r="D211" s="21"/>
      <c r="E211" s="21"/>
      <c r="F211" s="21"/>
    </row>
    <row r="212" spans="3:6" x14ac:dyDescent="0.25">
      <c r="C212" s="21"/>
      <c r="D212" s="21"/>
      <c r="E212" s="21"/>
      <c r="F212" s="21"/>
    </row>
    <row r="213" spans="3:6" x14ac:dyDescent="0.25">
      <c r="C213" s="21"/>
      <c r="D213" s="21"/>
      <c r="E213" s="21"/>
      <c r="F213" s="21"/>
    </row>
    <row r="214" spans="3:6" x14ac:dyDescent="0.25">
      <c r="C214" s="21"/>
      <c r="D214" s="21"/>
      <c r="E214" s="21"/>
      <c r="F214" s="21"/>
    </row>
    <row r="215" spans="3:6" x14ac:dyDescent="0.25">
      <c r="C215" s="21"/>
      <c r="D215" s="21"/>
      <c r="E215" s="21"/>
      <c r="F215" s="21"/>
    </row>
    <row r="216" spans="3:6" x14ac:dyDescent="0.25">
      <c r="C216" s="21"/>
      <c r="D216" s="21"/>
      <c r="E216" s="21"/>
      <c r="F216" s="21"/>
    </row>
    <row r="217" spans="3:6" x14ac:dyDescent="0.25">
      <c r="C217" s="21"/>
      <c r="D217" s="21"/>
      <c r="E217" s="21"/>
      <c r="F217" s="21"/>
    </row>
    <row r="218" spans="3:6" x14ac:dyDescent="0.25">
      <c r="C218" s="21"/>
      <c r="D218" s="21"/>
      <c r="E218" s="21"/>
      <c r="F218" s="21"/>
    </row>
    <row r="219" spans="3:6" x14ac:dyDescent="0.25">
      <c r="C219" s="21"/>
      <c r="D219" s="21"/>
      <c r="E219" s="21"/>
      <c r="F219" s="21"/>
    </row>
    <row r="220" spans="3:6" x14ac:dyDescent="0.25">
      <c r="C220" s="21"/>
      <c r="D220" s="21"/>
      <c r="E220" s="21"/>
      <c r="F220" s="21"/>
    </row>
    <row r="221" spans="3:6" x14ac:dyDescent="0.25">
      <c r="C221" s="21"/>
      <c r="D221" s="21"/>
      <c r="E221" s="21"/>
      <c r="F221" s="21"/>
    </row>
    <row r="222" spans="3:6" x14ac:dyDescent="0.25">
      <c r="C222" s="21"/>
      <c r="D222" s="21"/>
      <c r="E222" s="21"/>
      <c r="F222" s="21"/>
    </row>
    <row r="223" spans="3:6" x14ac:dyDescent="0.25">
      <c r="C223" s="21"/>
      <c r="D223" s="21"/>
      <c r="E223" s="21"/>
      <c r="F223" s="21"/>
    </row>
    <row r="224" spans="3:6" x14ac:dyDescent="0.25">
      <c r="C224" s="21"/>
      <c r="D224" s="21"/>
      <c r="E224" s="21"/>
      <c r="F224" s="21"/>
    </row>
    <row r="225" spans="3:6" x14ac:dyDescent="0.25">
      <c r="C225" s="21"/>
      <c r="D225" s="21"/>
      <c r="E225" s="21"/>
      <c r="F225" s="21"/>
    </row>
    <row r="226" spans="3:6" x14ac:dyDescent="0.25">
      <c r="C226" s="21"/>
      <c r="D226" s="21"/>
      <c r="E226" s="21"/>
      <c r="F226" s="21"/>
    </row>
    <row r="227" spans="3:6" x14ac:dyDescent="0.25">
      <c r="C227" s="21"/>
      <c r="D227" s="21"/>
      <c r="E227" s="21"/>
      <c r="F227" s="21"/>
    </row>
    <row r="228" spans="3:6" x14ac:dyDescent="0.25">
      <c r="C228" s="21"/>
      <c r="D228" s="21"/>
      <c r="E228" s="21"/>
      <c r="F228" s="21"/>
    </row>
    <row r="229" spans="3:6" x14ac:dyDescent="0.25">
      <c r="C229" s="21"/>
      <c r="D229" s="21"/>
      <c r="E229" s="21"/>
      <c r="F229" s="21"/>
    </row>
    <row r="230" spans="3:6" x14ac:dyDescent="0.25">
      <c r="C230" s="21"/>
      <c r="D230" s="21"/>
      <c r="E230" s="21"/>
      <c r="F230" s="21"/>
    </row>
    <row r="231" spans="3:6" x14ac:dyDescent="0.25">
      <c r="C231" s="21"/>
      <c r="D231" s="21"/>
      <c r="E231" s="21"/>
      <c r="F231" s="21"/>
    </row>
    <row r="232" spans="3:6" x14ac:dyDescent="0.25">
      <c r="C232" s="21"/>
      <c r="D232" s="21"/>
      <c r="E232" s="21"/>
      <c r="F232" s="21"/>
    </row>
    <row r="233" spans="3:6" x14ac:dyDescent="0.25">
      <c r="C233" s="21"/>
      <c r="D233" s="21"/>
      <c r="E233" s="21"/>
      <c r="F233" s="21"/>
    </row>
    <row r="234" spans="3:6" x14ac:dyDescent="0.25">
      <c r="C234" s="21"/>
      <c r="D234" s="21"/>
      <c r="E234" s="21"/>
      <c r="F234" s="21"/>
    </row>
    <row r="235" spans="3:6" x14ac:dyDescent="0.25">
      <c r="C235" s="21"/>
      <c r="D235" s="21"/>
      <c r="E235" s="21"/>
      <c r="F235" s="21"/>
    </row>
    <row r="236" spans="3:6" x14ac:dyDescent="0.25">
      <c r="C236" s="21"/>
      <c r="D236" s="21"/>
      <c r="E236" s="21"/>
      <c r="F236" s="21"/>
    </row>
    <row r="237" spans="3:6" x14ac:dyDescent="0.25">
      <c r="C237" s="21"/>
      <c r="D237" s="21"/>
      <c r="E237" s="21"/>
      <c r="F237" s="21"/>
    </row>
    <row r="238" spans="3:6" x14ac:dyDescent="0.25">
      <c r="C238" s="21"/>
      <c r="D238" s="21"/>
      <c r="E238" s="21"/>
      <c r="F238" s="21"/>
    </row>
    <row r="239" spans="3:6" x14ac:dyDescent="0.25">
      <c r="C239" s="21"/>
      <c r="D239" s="21"/>
      <c r="E239" s="21"/>
      <c r="F239" s="21"/>
    </row>
    <row r="240" spans="3:6" x14ac:dyDescent="0.25">
      <c r="C240" s="21"/>
      <c r="D240" s="21"/>
      <c r="E240" s="21"/>
      <c r="F240" s="21"/>
    </row>
    <row r="241" spans="3:6" x14ac:dyDescent="0.25">
      <c r="C241" s="21"/>
      <c r="D241" s="21"/>
      <c r="E241" s="21"/>
      <c r="F241" s="21"/>
    </row>
    <row r="242" spans="3:6" x14ac:dyDescent="0.25">
      <c r="C242" s="21"/>
      <c r="D242" s="21"/>
      <c r="E242" s="21"/>
      <c r="F242" s="21"/>
    </row>
    <row r="243" spans="3:6" x14ac:dyDescent="0.25">
      <c r="C243" s="21"/>
      <c r="D243" s="21"/>
      <c r="E243" s="21"/>
      <c r="F243" s="21"/>
    </row>
    <row r="244" spans="3:6" x14ac:dyDescent="0.25">
      <c r="C244" s="21"/>
      <c r="D244" s="21"/>
      <c r="E244" s="21"/>
      <c r="F244" s="21"/>
    </row>
    <row r="245" spans="3:6" x14ac:dyDescent="0.25">
      <c r="C245" s="21"/>
      <c r="D245" s="21"/>
      <c r="E245" s="21"/>
      <c r="F245" s="21"/>
    </row>
    <row r="246" spans="3:6" x14ac:dyDescent="0.25">
      <c r="C246" s="21"/>
      <c r="D246" s="21"/>
      <c r="E246" s="21"/>
      <c r="F246" s="21"/>
    </row>
    <row r="247" spans="3:6" x14ac:dyDescent="0.25">
      <c r="C247" s="21"/>
      <c r="D247" s="21"/>
      <c r="E247" s="21"/>
      <c r="F247" s="21"/>
    </row>
    <row r="248" spans="3:6" x14ac:dyDescent="0.25">
      <c r="C248" s="21"/>
      <c r="D248" s="21"/>
      <c r="E248" s="21"/>
      <c r="F248" s="21"/>
    </row>
    <row r="249" spans="3:6" x14ac:dyDescent="0.25">
      <c r="C249" s="21"/>
      <c r="D249" s="21"/>
      <c r="E249" s="21"/>
      <c r="F249" s="21"/>
    </row>
    <row r="250" spans="3:6" x14ac:dyDescent="0.25">
      <c r="C250" s="21"/>
      <c r="D250" s="21"/>
      <c r="E250" s="21"/>
      <c r="F250" s="21"/>
    </row>
    <row r="251" spans="3:6" x14ac:dyDescent="0.25">
      <c r="C251" s="21"/>
      <c r="D251" s="21"/>
      <c r="E251" s="21"/>
      <c r="F251" s="21"/>
    </row>
    <row r="252" spans="3:6" x14ac:dyDescent="0.25">
      <c r="C252" s="21"/>
      <c r="D252" s="21"/>
      <c r="E252" s="21"/>
      <c r="F252" s="21"/>
    </row>
    <row r="253" spans="3:6" x14ac:dyDescent="0.25">
      <c r="C253" s="21"/>
      <c r="D253" s="21"/>
      <c r="E253" s="21"/>
      <c r="F253" s="21"/>
    </row>
    <row r="254" spans="3:6" x14ac:dyDescent="0.25">
      <c r="C254" s="21"/>
      <c r="D254" s="21"/>
      <c r="E254" s="21"/>
      <c r="F254" s="21"/>
    </row>
    <row r="255" spans="3:6" x14ac:dyDescent="0.25">
      <c r="C255" s="21"/>
      <c r="D255" s="21"/>
      <c r="E255" s="21"/>
      <c r="F255" s="21"/>
    </row>
    <row r="256" spans="3:6" x14ac:dyDescent="0.25">
      <c r="C256" s="21"/>
      <c r="D256" s="21"/>
      <c r="E256" s="21"/>
      <c r="F256" s="21"/>
    </row>
  </sheetData>
  <mergeCells count="10">
    <mergeCell ref="A134:B134"/>
    <mergeCell ref="A145:B145"/>
    <mergeCell ref="D1:E1"/>
    <mergeCell ref="A2:E2"/>
    <mergeCell ref="A3:E3"/>
    <mergeCell ref="A6:A7"/>
    <mergeCell ref="B6:B7"/>
    <mergeCell ref="C6:C9"/>
    <mergeCell ref="D6:D8"/>
    <mergeCell ref="E6:E8"/>
  </mergeCells>
  <pageMargins left="0.70866141732283472" right="0.5118110236220472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11" sqref="I11"/>
    </sheetView>
  </sheetViews>
  <sheetFormatPr defaultRowHeight="15" x14ac:dyDescent="0.25"/>
  <cols>
    <col min="1" max="1" width="5.7109375" style="106" customWidth="1"/>
    <col min="2" max="2" width="8.28515625" style="106" customWidth="1"/>
    <col min="3" max="3" width="10.7109375" style="106" customWidth="1"/>
    <col min="4" max="4" width="43.85546875" style="106" customWidth="1"/>
    <col min="5" max="5" width="15.42578125" style="106" customWidth="1"/>
    <col min="6" max="6" width="14.85546875" style="106" customWidth="1"/>
    <col min="7" max="7" width="12" style="106" customWidth="1"/>
    <col min="8" max="256" width="9.140625" style="106"/>
    <col min="257" max="257" width="5.7109375" style="106" customWidth="1"/>
    <col min="258" max="258" width="8.28515625" style="106" customWidth="1"/>
    <col min="259" max="259" width="10.7109375" style="106" customWidth="1"/>
    <col min="260" max="260" width="43.85546875" style="106" customWidth="1"/>
    <col min="261" max="261" width="15.42578125" style="106" customWidth="1"/>
    <col min="262" max="262" width="14.85546875" style="106" customWidth="1"/>
    <col min="263" max="263" width="12" style="106" customWidth="1"/>
    <col min="264" max="512" width="9.140625" style="106"/>
    <col min="513" max="513" width="5.7109375" style="106" customWidth="1"/>
    <col min="514" max="514" width="8.28515625" style="106" customWidth="1"/>
    <col min="515" max="515" width="10.7109375" style="106" customWidth="1"/>
    <col min="516" max="516" width="43.85546875" style="106" customWidth="1"/>
    <col min="517" max="517" width="15.42578125" style="106" customWidth="1"/>
    <col min="518" max="518" width="14.85546875" style="106" customWidth="1"/>
    <col min="519" max="519" width="12" style="106" customWidth="1"/>
    <col min="520" max="768" width="9.140625" style="106"/>
    <col min="769" max="769" width="5.7109375" style="106" customWidth="1"/>
    <col min="770" max="770" width="8.28515625" style="106" customWidth="1"/>
    <col min="771" max="771" width="10.7109375" style="106" customWidth="1"/>
    <col min="772" max="772" width="43.85546875" style="106" customWidth="1"/>
    <col min="773" max="773" width="15.42578125" style="106" customWidth="1"/>
    <col min="774" max="774" width="14.85546875" style="106" customWidth="1"/>
    <col min="775" max="775" width="12" style="106" customWidth="1"/>
    <col min="776" max="1024" width="9.140625" style="106"/>
    <col min="1025" max="1025" width="5.7109375" style="106" customWidth="1"/>
    <col min="1026" max="1026" width="8.28515625" style="106" customWidth="1"/>
    <col min="1027" max="1027" width="10.7109375" style="106" customWidth="1"/>
    <col min="1028" max="1028" width="43.85546875" style="106" customWidth="1"/>
    <col min="1029" max="1029" width="15.42578125" style="106" customWidth="1"/>
    <col min="1030" max="1030" width="14.85546875" style="106" customWidth="1"/>
    <col min="1031" max="1031" width="12" style="106" customWidth="1"/>
    <col min="1032" max="1280" width="9.140625" style="106"/>
    <col min="1281" max="1281" width="5.7109375" style="106" customWidth="1"/>
    <col min="1282" max="1282" width="8.28515625" style="106" customWidth="1"/>
    <col min="1283" max="1283" width="10.7109375" style="106" customWidth="1"/>
    <col min="1284" max="1284" width="43.85546875" style="106" customWidth="1"/>
    <col min="1285" max="1285" width="15.42578125" style="106" customWidth="1"/>
    <col min="1286" max="1286" width="14.85546875" style="106" customWidth="1"/>
    <col min="1287" max="1287" width="12" style="106" customWidth="1"/>
    <col min="1288" max="1536" width="9.140625" style="106"/>
    <col min="1537" max="1537" width="5.7109375" style="106" customWidth="1"/>
    <col min="1538" max="1538" width="8.28515625" style="106" customWidth="1"/>
    <col min="1539" max="1539" width="10.7109375" style="106" customWidth="1"/>
    <col min="1540" max="1540" width="43.85546875" style="106" customWidth="1"/>
    <col min="1541" max="1541" width="15.42578125" style="106" customWidth="1"/>
    <col min="1542" max="1542" width="14.85546875" style="106" customWidth="1"/>
    <col min="1543" max="1543" width="12" style="106" customWidth="1"/>
    <col min="1544" max="1792" width="9.140625" style="106"/>
    <col min="1793" max="1793" width="5.7109375" style="106" customWidth="1"/>
    <col min="1794" max="1794" width="8.28515625" style="106" customWidth="1"/>
    <col min="1795" max="1795" width="10.7109375" style="106" customWidth="1"/>
    <col min="1796" max="1796" width="43.85546875" style="106" customWidth="1"/>
    <col min="1797" max="1797" width="15.42578125" style="106" customWidth="1"/>
    <col min="1798" max="1798" width="14.85546875" style="106" customWidth="1"/>
    <col min="1799" max="1799" width="12" style="106" customWidth="1"/>
    <col min="1800" max="2048" width="9.140625" style="106"/>
    <col min="2049" max="2049" width="5.7109375" style="106" customWidth="1"/>
    <col min="2050" max="2050" width="8.28515625" style="106" customWidth="1"/>
    <col min="2051" max="2051" width="10.7109375" style="106" customWidth="1"/>
    <col min="2052" max="2052" width="43.85546875" style="106" customWidth="1"/>
    <col min="2053" max="2053" width="15.42578125" style="106" customWidth="1"/>
    <col min="2054" max="2054" width="14.85546875" style="106" customWidth="1"/>
    <col min="2055" max="2055" width="12" style="106" customWidth="1"/>
    <col min="2056" max="2304" width="9.140625" style="106"/>
    <col min="2305" max="2305" width="5.7109375" style="106" customWidth="1"/>
    <col min="2306" max="2306" width="8.28515625" style="106" customWidth="1"/>
    <col min="2307" max="2307" width="10.7109375" style="106" customWidth="1"/>
    <col min="2308" max="2308" width="43.85546875" style="106" customWidth="1"/>
    <col min="2309" max="2309" width="15.42578125" style="106" customWidth="1"/>
    <col min="2310" max="2310" width="14.85546875" style="106" customWidth="1"/>
    <col min="2311" max="2311" width="12" style="106" customWidth="1"/>
    <col min="2312" max="2560" width="9.140625" style="106"/>
    <col min="2561" max="2561" width="5.7109375" style="106" customWidth="1"/>
    <col min="2562" max="2562" width="8.28515625" style="106" customWidth="1"/>
    <col min="2563" max="2563" width="10.7109375" style="106" customWidth="1"/>
    <col min="2564" max="2564" width="43.85546875" style="106" customWidth="1"/>
    <col min="2565" max="2565" width="15.42578125" style="106" customWidth="1"/>
    <col min="2566" max="2566" width="14.85546875" style="106" customWidth="1"/>
    <col min="2567" max="2567" width="12" style="106" customWidth="1"/>
    <col min="2568" max="2816" width="9.140625" style="106"/>
    <col min="2817" max="2817" width="5.7109375" style="106" customWidth="1"/>
    <col min="2818" max="2818" width="8.28515625" style="106" customWidth="1"/>
    <col min="2819" max="2819" width="10.7109375" style="106" customWidth="1"/>
    <col min="2820" max="2820" width="43.85546875" style="106" customWidth="1"/>
    <col min="2821" max="2821" width="15.42578125" style="106" customWidth="1"/>
    <col min="2822" max="2822" width="14.85546875" style="106" customWidth="1"/>
    <col min="2823" max="2823" width="12" style="106" customWidth="1"/>
    <col min="2824" max="3072" width="9.140625" style="106"/>
    <col min="3073" max="3073" width="5.7109375" style="106" customWidth="1"/>
    <col min="3074" max="3074" width="8.28515625" style="106" customWidth="1"/>
    <col min="3075" max="3075" width="10.7109375" style="106" customWidth="1"/>
    <col min="3076" max="3076" width="43.85546875" style="106" customWidth="1"/>
    <col min="3077" max="3077" width="15.42578125" style="106" customWidth="1"/>
    <col min="3078" max="3078" width="14.85546875" style="106" customWidth="1"/>
    <col min="3079" max="3079" width="12" style="106" customWidth="1"/>
    <col min="3080" max="3328" width="9.140625" style="106"/>
    <col min="3329" max="3329" width="5.7109375" style="106" customWidth="1"/>
    <col min="3330" max="3330" width="8.28515625" style="106" customWidth="1"/>
    <col min="3331" max="3331" width="10.7109375" style="106" customWidth="1"/>
    <col min="3332" max="3332" width="43.85546875" style="106" customWidth="1"/>
    <col min="3333" max="3333" width="15.42578125" style="106" customWidth="1"/>
    <col min="3334" max="3334" width="14.85546875" style="106" customWidth="1"/>
    <col min="3335" max="3335" width="12" style="106" customWidth="1"/>
    <col min="3336" max="3584" width="9.140625" style="106"/>
    <col min="3585" max="3585" width="5.7109375" style="106" customWidth="1"/>
    <col min="3586" max="3586" width="8.28515625" style="106" customWidth="1"/>
    <col min="3587" max="3587" width="10.7109375" style="106" customWidth="1"/>
    <col min="3588" max="3588" width="43.85546875" style="106" customWidth="1"/>
    <col min="3589" max="3589" width="15.42578125" style="106" customWidth="1"/>
    <col min="3590" max="3590" width="14.85546875" style="106" customWidth="1"/>
    <col min="3591" max="3591" width="12" style="106" customWidth="1"/>
    <col min="3592" max="3840" width="9.140625" style="106"/>
    <col min="3841" max="3841" width="5.7109375" style="106" customWidth="1"/>
    <col min="3842" max="3842" width="8.28515625" style="106" customWidth="1"/>
    <col min="3843" max="3843" width="10.7109375" style="106" customWidth="1"/>
    <col min="3844" max="3844" width="43.85546875" style="106" customWidth="1"/>
    <col min="3845" max="3845" width="15.42578125" style="106" customWidth="1"/>
    <col min="3846" max="3846" width="14.85546875" style="106" customWidth="1"/>
    <col min="3847" max="3847" width="12" style="106" customWidth="1"/>
    <col min="3848" max="4096" width="9.140625" style="106"/>
    <col min="4097" max="4097" width="5.7109375" style="106" customWidth="1"/>
    <col min="4098" max="4098" width="8.28515625" style="106" customWidth="1"/>
    <col min="4099" max="4099" width="10.7109375" style="106" customWidth="1"/>
    <col min="4100" max="4100" width="43.85546875" style="106" customWidth="1"/>
    <col min="4101" max="4101" width="15.42578125" style="106" customWidth="1"/>
    <col min="4102" max="4102" width="14.85546875" style="106" customWidth="1"/>
    <col min="4103" max="4103" width="12" style="106" customWidth="1"/>
    <col min="4104" max="4352" width="9.140625" style="106"/>
    <col min="4353" max="4353" width="5.7109375" style="106" customWidth="1"/>
    <col min="4354" max="4354" width="8.28515625" style="106" customWidth="1"/>
    <col min="4355" max="4355" width="10.7109375" style="106" customWidth="1"/>
    <col min="4356" max="4356" width="43.85546875" style="106" customWidth="1"/>
    <col min="4357" max="4357" width="15.42578125" style="106" customWidth="1"/>
    <col min="4358" max="4358" width="14.85546875" style="106" customWidth="1"/>
    <col min="4359" max="4359" width="12" style="106" customWidth="1"/>
    <col min="4360" max="4608" width="9.140625" style="106"/>
    <col min="4609" max="4609" width="5.7109375" style="106" customWidth="1"/>
    <col min="4610" max="4610" width="8.28515625" style="106" customWidth="1"/>
    <col min="4611" max="4611" width="10.7109375" style="106" customWidth="1"/>
    <col min="4612" max="4612" width="43.85546875" style="106" customWidth="1"/>
    <col min="4613" max="4613" width="15.42578125" style="106" customWidth="1"/>
    <col min="4614" max="4614" width="14.85546875" style="106" customWidth="1"/>
    <col min="4615" max="4615" width="12" style="106" customWidth="1"/>
    <col min="4616" max="4864" width="9.140625" style="106"/>
    <col min="4865" max="4865" width="5.7109375" style="106" customWidth="1"/>
    <col min="4866" max="4866" width="8.28515625" style="106" customWidth="1"/>
    <col min="4867" max="4867" width="10.7109375" style="106" customWidth="1"/>
    <col min="4868" max="4868" width="43.85546875" style="106" customWidth="1"/>
    <col min="4869" max="4869" width="15.42578125" style="106" customWidth="1"/>
    <col min="4870" max="4870" width="14.85546875" style="106" customWidth="1"/>
    <col min="4871" max="4871" width="12" style="106" customWidth="1"/>
    <col min="4872" max="5120" width="9.140625" style="106"/>
    <col min="5121" max="5121" width="5.7109375" style="106" customWidth="1"/>
    <col min="5122" max="5122" width="8.28515625" style="106" customWidth="1"/>
    <col min="5123" max="5123" width="10.7109375" style="106" customWidth="1"/>
    <col min="5124" max="5124" width="43.85546875" style="106" customWidth="1"/>
    <col min="5125" max="5125" width="15.42578125" style="106" customWidth="1"/>
    <col min="5126" max="5126" width="14.85546875" style="106" customWidth="1"/>
    <col min="5127" max="5127" width="12" style="106" customWidth="1"/>
    <col min="5128" max="5376" width="9.140625" style="106"/>
    <col min="5377" max="5377" width="5.7109375" style="106" customWidth="1"/>
    <col min="5378" max="5378" width="8.28515625" style="106" customWidth="1"/>
    <col min="5379" max="5379" width="10.7109375" style="106" customWidth="1"/>
    <col min="5380" max="5380" width="43.85546875" style="106" customWidth="1"/>
    <col min="5381" max="5381" width="15.42578125" style="106" customWidth="1"/>
    <col min="5382" max="5382" width="14.85546875" style="106" customWidth="1"/>
    <col min="5383" max="5383" width="12" style="106" customWidth="1"/>
    <col min="5384" max="5632" width="9.140625" style="106"/>
    <col min="5633" max="5633" width="5.7109375" style="106" customWidth="1"/>
    <col min="5634" max="5634" width="8.28515625" style="106" customWidth="1"/>
    <col min="5635" max="5635" width="10.7109375" style="106" customWidth="1"/>
    <col min="5636" max="5636" width="43.85546875" style="106" customWidth="1"/>
    <col min="5637" max="5637" width="15.42578125" style="106" customWidth="1"/>
    <col min="5638" max="5638" width="14.85546875" style="106" customWidth="1"/>
    <col min="5639" max="5639" width="12" style="106" customWidth="1"/>
    <col min="5640" max="5888" width="9.140625" style="106"/>
    <col min="5889" max="5889" width="5.7109375" style="106" customWidth="1"/>
    <col min="5890" max="5890" width="8.28515625" style="106" customWidth="1"/>
    <col min="5891" max="5891" width="10.7109375" style="106" customWidth="1"/>
    <col min="5892" max="5892" width="43.85546875" style="106" customWidth="1"/>
    <col min="5893" max="5893" width="15.42578125" style="106" customWidth="1"/>
    <col min="5894" max="5894" width="14.85546875" style="106" customWidth="1"/>
    <col min="5895" max="5895" width="12" style="106" customWidth="1"/>
    <col min="5896" max="6144" width="9.140625" style="106"/>
    <col min="6145" max="6145" width="5.7109375" style="106" customWidth="1"/>
    <col min="6146" max="6146" width="8.28515625" style="106" customWidth="1"/>
    <col min="6147" max="6147" width="10.7109375" style="106" customWidth="1"/>
    <col min="6148" max="6148" width="43.85546875" style="106" customWidth="1"/>
    <col min="6149" max="6149" width="15.42578125" style="106" customWidth="1"/>
    <col min="6150" max="6150" width="14.85546875" style="106" customWidth="1"/>
    <col min="6151" max="6151" width="12" style="106" customWidth="1"/>
    <col min="6152" max="6400" width="9.140625" style="106"/>
    <col min="6401" max="6401" width="5.7109375" style="106" customWidth="1"/>
    <col min="6402" max="6402" width="8.28515625" style="106" customWidth="1"/>
    <col min="6403" max="6403" width="10.7109375" style="106" customWidth="1"/>
    <col min="6404" max="6404" width="43.85546875" style="106" customWidth="1"/>
    <col min="6405" max="6405" width="15.42578125" style="106" customWidth="1"/>
    <col min="6406" max="6406" width="14.85546875" style="106" customWidth="1"/>
    <col min="6407" max="6407" width="12" style="106" customWidth="1"/>
    <col min="6408" max="6656" width="9.140625" style="106"/>
    <col min="6657" max="6657" width="5.7109375" style="106" customWidth="1"/>
    <col min="6658" max="6658" width="8.28515625" style="106" customWidth="1"/>
    <col min="6659" max="6659" width="10.7109375" style="106" customWidth="1"/>
    <col min="6660" max="6660" width="43.85546875" style="106" customWidth="1"/>
    <col min="6661" max="6661" width="15.42578125" style="106" customWidth="1"/>
    <col min="6662" max="6662" width="14.85546875" style="106" customWidth="1"/>
    <col min="6663" max="6663" width="12" style="106" customWidth="1"/>
    <col min="6664" max="6912" width="9.140625" style="106"/>
    <col min="6913" max="6913" width="5.7109375" style="106" customWidth="1"/>
    <col min="6914" max="6914" width="8.28515625" style="106" customWidth="1"/>
    <col min="6915" max="6915" width="10.7109375" style="106" customWidth="1"/>
    <col min="6916" max="6916" width="43.85546875" style="106" customWidth="1"/>
    <col min="6917" max="6917" width="15.42578125" style="106" customWidth="1"/>
    <col min="6918" max="6918" width="14.85546875" style="106" customWidth="1"/>
    <col min="6919" max="6919" width="12" style="106" customWidth="1"/>
    <col min="6920" max="7168" width="9.140625" style="106"/>
    <col min="7169" max="7169" width="5.7109375" style="106" customWidth="1"/>
    <col min="7170" max="7170" width="8.28515625" style="106" customWidth="1"/>
    <col min="7171" max="7171" width="10.7109375" style="106" customWidth="1"/>
    <col min="7172" max="7172" width="43.85546875" style="106" customWidth="1"/>
    <col min="7173" max="7173" width="15.42578125" style="106" customWidth="1"/>
    <col min="7174" max="7174" width="14.85546875" style="106" customWidth="1"/>
    <col min="7175" max="7175" width="12" style="106" customWidth="1"/>
    <col min="7176" max="7424" width="9.140625" style="106"/>
    <col min="7425" max="7425" width="5.7109375" style="106" customWidth="1"/>
    <col min="7426" max="7426" width="8.28515625" style="106" customWidth="1"/>
    <col min="7427" max="7427" width="10.7109375" style="106" customWidth="1"/>
    <col min="7428" max="7428" width="43.85546875" style="106" customWidth="1"/>
    <col min="7429" max="7429" width="15.42578125" style="106" customWidth="1"/>
    <col min="7430" max="7430" width="14.85546875" style="106" customWidth="1"/>
    <col min="7431" max="7431" width="12" style="106" customWidth="1"/>
    <col min="7432" max="7680" width="9.140625" style="106"/>
    <col min="7681" max="7681" width="5.7109375" style="106" customWidth="1"/>
    <col min="7682" max="7682" width="8.28515625" style="106" customWidth="1"/>
    <col min="7683" max="7683" width="10.7109375" style="106" customWidth="1"/>
    <col min="7684" max="7684" width="43.85546875" style="106" customWidth="1"/>
    <col min="7685" max="7685" width="15.42578125" style="106" customWidth="1"/>
    <col min="7686" max="7686" width="14.85546875" style="106" customWidth="1"/>
    <col min="7687" max="7687" width="12" style="106" customWidth="1"/>
    <col min="7688" max="7936" width="9.140625" style="106"/>
    <col min="7937" max="7937" width="5.7109375" style="106" customWidth="1"/>
    <col min="7938" max="7938" width="8.28515625" style="106" customWidth="1"/>
    <col min="7939" max="7939" width="10.7109375" style="106" customWidth="1"/>
    <col min="7940" max="7940" width="43.85546875" style="106" customWidth="1"/>
    <col min="7941" max="7941" width="15.42578125" style="106" customWidth="1"/>
    <col min="7942" max="7942" width="14.85546875" style="106" customWidth="1"/>
    <col min="7943" max="7943" width="12" style="106" customWidth="1"/>
    <col min="7944" max="8192" width="9.140625" style="106"/>
    <col min="8193" max="8193" width="5.7109375" style="106" customWidth="1"/>
    <col min="8194" max="8194" width="8.28515625" style="106" customWidth="1"/>
    <col min="8195" max="8195" width="10.7109375" style="106" customWidth="1"/>
    <col min="8196" max="8196" width="43.85546875" style="106" customWidth="1"/>
    <col min="8197" max="8197" width="15.42578125" style="106" customWidth="1"/>
    <col min="8198" max="8198" width="14.85546875" style="106" customWidth="1"/>
    <col min="8199" max="8199" width="12" style="106" customWidth="1"/>
    <col min="8200" max="8448" width="9.140625" style="106"/>
    <col min="8449" max="8449" width="5.7109375" style="106" customWidth="1"/>
    <col min="8450" max="8450" width="8.28515625" style="106" customWidth="1"/>
    <col min="8451" max="8451" width="10.7109375" style="106" customWidth="1"/>
    <col min="8452" max="8452" width="43.85546875" style="106" customWidth="1"/>
    <col min="8453" max="8453" width="15.42578125" style="106" customWidth="1"/>
    <col min="8454" max="8454" width="14.85546875" style="106" customWidth="1"/>
    <col min="8455" max="8455" width="12" style="106" customWidth="1"/>
    <col min="8456" max="8704" width="9.140625" style="106"/>
    <col min="8705" max="8705" width="5.7109375" style="106" customWidth="1"/>
    <col min="8706" max="8706" width="8.28515625" style="106" customWidth="1"/>
    <col min="8707" max="8707" width="10.7109375" style="106" customWidth="1"/>
    <col min="8708" max="8708" width="43.85546875" style="106" customWidth="1"/>
    <col min="8709" max="8709" width="15.42578125" style="106" customWidth="1"/>
    <col min="8710" max="8710" width="14.85546875" style="106" customWidth="1"/>
    <col min="8711" max="8711" width="12" style="106" customWidth="1"/>
    <col min="8712" max="8960" width="9.140625" style="106"/>
    <col min="8961" max="8961" width="5.7109375" style="106" customWidth="1"/>
    <col min="8962" max="8962" width="8.28515625" style="106" customWidth="1"/>
    <col min="8963" max="8963" width="10.7109375" style="106" customWidth="1"/>
    <col min="8964" max="8964" width="43.85546875" style="106" customWidth="1"/>
    <col min="8965" max="8965" width="15.42578125" style="106" customWidth="1"/>
    <col min="8966" max="8966" width="14.85546875" style="106" customWidth="1"/>
    <col min="8967" max="8967" width="12" style="106" customWidth="1"/>
    <col min="8968" max="9216" width="9.140625" style="106"/>
    <col min="9217" max="9217" width="5.7109375" style="106" customWidth="1"/>
    <col min="9218" max="9218" width="8.28515625" style="106" customWidth="1"/>
    <col min="9219" max="9219" width="10.7109375" style="106" customWidth="1"/>
    <col min="9220" max="9220" width="43.85546875" style="106" customWidth="1"/>
    <col min="9221" max="9221" width="15.42578125" style="106" customWidth="1"/>
    <col min="9222" max="9222" width="14.85546875" style="106" customWidth="1"/>
    <col min="9223" max="9223" width="12" style="106" customWidth="1"/>
    <col min="9224" max="9472" width="9.140625" style="106"/>
    <col min="9473" max="9473" width="5.7109375" style="106" customWidth="1"/>
    <col min="9474" max="9474" width="8.28515625" style="106" customWidth="1"/>
    <col min="9475" max="9475" width="10.7109375" style="106" customWidth="1"/>
    <col min="9476" max="9476" width="43.85546875" style="106" customWidth="1"/>
    <col min="9477" max="9477" width="15.42578125" style="106" customWidth="1"/>
    <col min="9478" max="9478" width="14.85546875" style="106" customWidth="1"/>
    <col min="9479" max="9479" width="12" style="106" customWidth="1"/>
    <col min="9480" max="9728" width="9.140625" style="106"/>
    <col min="9729" max="9729" width="5.7109375" style="106" customWidth="1"/>
    <col min="9730" max="9730" width="8.28515625" style="106" customWidth="1"/>
    <col min="9731" max="9731" width="10.7109375" style="106" customWidth="1"/>
    <col min="9732" max="9732" width="43.85546875" style="106" customWidth="1"/>
    <col min="9733" max="9733" width="15.42578125" style="106" customWidth="1"/>
    <col min="9734" max="9734" width="14.85546875" style="106" customWidth="1"/>
    <col min="9735" max="9735" width="12" style="106" customWidth="1"/>
    <col min="9736" max="9984" width="9.140625" style="106"/>
    <col min="9985" max="9985" width="5.7109375" style="106" customWidth="1"/>
    <col min="9986" max="9986" width="8.28515625" style="106" customWidth="1"/>
    <col min="9987" max="9987" width="10.7109375" style="106" customWidth="1"/>
    <col min="9988" max="9988" width="43.85546875" style="106" customWidth="1"/>
    <col min="9989" max="9989" width="15.42578125" style="106" customWidth="1"/>
    <col min="9990" max="9990" width="14.85546875" style="106" customWidth="1"/>
    <col min="9991" max="9991" width="12" style="106" customWidth="1"/>
    <col min="9992" max="10240" width="9.140625" style="106"/>
    <col min="10241" max="10241" width="5.7109375" style="106" customWidth="1"/>
    <col min="10242" max="10242" width="8.28515625" style="106" customWidth="1"/>
    <col min="10243" max="10243" width="10.7109375" style="106" customWidth="1"/>
    <col min="10244" max="10244" width="43.85546875" style="106" customWidth="1"/>
    <col min="10245" max="10245" width="15.42578125" style="106" customWidth="1"/>
    <col min="10246" max="10246" width="14.85546875" style="106" customWidth="1"/>
    <col min="10247" max="10247" width="12" style="106" customWidth="1"/>
    <col min="10248" max="10496" width="9.140625" style="106"/>
    <col min="10497" max="10497" width="5.7109375" style="106" customWidth="1"/>
    <col min="10498" max="10498" width="8.28515625" style="106" customWidth="1"/>
    <col min="10499" max="10499" width="10.7109375" style="106" customWidth="1"/>
    <col min="10500" max="10500" width="43.85546875" style="106" customWidth="1"/>
    <col min="10501" max="10501" width="15.42578125" style="106" customWidth="1"/>
    <col min="10502" max="10502" width="14.85546875" style="106" customWidth="1"/>
    <col min="10503" max="10503" width="12" style="106" customWidth="1"/>
    <col min="10504" max="10752" width="9.140625" style="106"/>
    <col min="10753" max="10753" width="5.7109375" style="106" customWidth="1"/>
    <col min="10754" max="10754" width="8.28515625" style="106" customWidth="1"/>
    <col min="10755" max="10755" width="10.7109375" style="106" customWidth="1"/>
    <col min="10756" max="10756" width="43.85546875" style="106" customWidth="1"/>
    <col min="10757" max="10757" width="15.42578125" style="106" customWidth="1"/>
    <col min="10758" max="10758" width="14.85546875" style="106" customWidth="1"/>
    <col min="10759" max="10759" width="12" style="106" customWidth="1"/>
    <col min="10760" max="11008" width="9.140625" style="106"/>
    <col min="11009" max="11009" width="5.7109375" style="106" customWidth="1"/>
    <col min="11010" max="11010" width="8.28515625" style="106" customWidth="1"/>
    <col min="11011" max="11011" width="10.7109375" style="106" customWidth="1"/>
    <col min="11012" max="11012" width="43.85546875" style="106" customWidth="1"/>
    <col min="11013" max="11013" width="15.42578125" style="106" customWidth="1"/>
    <col min="11014" max="11014" width="14.85546875" style="106" customWidth="1"/>
    <col min="11015" max="11015" width="12" style="106" customWidth="1"/>
    <col min="11016" max="11264" width="9.140625" style="106"/>
    <col min="11265" max="11265" width="5.7109375" style="106" customWidth="1"/>
    <col min="11266" max="11266" width="8.28515625" style="106" customWidth="1"/>
    <col min="11267" max="11267" width="10.7109375" style="106" customWidth="1"/>
    <col min="11268" max="11268" width="43.85546875" style="106" customWidth="1"/>
    <col min="11269" max="11269" width="15.42578125" style="106" customWidth="1"/>
    <col min="11270" max="11270" width="14.85546875" style="106" customWidth="1"/>
    <col min="11271" max="11271" width="12" style="106" customWidth="1"/>
    <col min="11272" max="11520" width="9.140625" style="106"/>
    <col min="11521" max="11521" width="5.7109375" style="106" customWidth="1"/>
    <col min="11522" max="11522" width="8.28515625" style="106" customWidth="1"/>
    <col min="11523" max="11523" width="10.7109375" style="106" customWidth="1"/>
    <col min="11524" max="11524" width="43.85546875" style="106" customWidth="1"/>
    <col min="11525" max="11525" width="15.42578125" style="106" customWidth="1"/>
    <col min="11526" max="11526" width="14.85546875" style="106" customWidth="1"/>
    <col min="11527" max="11527" width="12" style="106" customWidth="1"/>
    <col min="11528" max="11776" width="9.140625" style="106"/>
    <col min="11777" max="11777" width="5.7109375" style="106" customWidth="1"/>
    <col min="11778" max="11778" width="8.28515625" style="106" customWidth="1"/>
    <col min="11779" max="11779" width="10.7109375" style="106" customWidth="1"/>
    <col min="11780" max="11780" width="43.85546875" style="106" customWidth="1"/>
    <col min="11781" max="11781" width="15.42578125" style="106" customWidth="1"/>
    <col min="11782" max="11782" width="14.85546875" style="106" customWidth="1"/>
    <col min="11783" max="11783" width="12" style="106" customWidth="1"/>
    <col min="11784" max="12032" width="9.140625" style="106"/>
    <col min="12033" max="12033" width="5.7109375" style="106" customWidth="1"/>
    <col min="12034" max="12034" width="8.28515625" style="106" customWidth="1"/>
    <col min="12035" max="12035" width="10.7109375" style="106" customWidth="1"/>
    <col min="12036" max="12036" width="43.85546875" style="106" customWidth="1"/>
    <col min="12037" max="12037" width="15.42578125" style="106" customWidth="1"/>
    <col min="12038" max="12038" width="14.85546875" style="106" customWidth="1"/>
    <col min="12039" max="12039" width="12" style="106" customWidth="1"/>
    <col min="12040" max="12288" width="9.140625" style="106"/>
    <col min="12289" max="12289" width="5.7109375" style="106" customWidth="1"/>
    <col min="12290" max="12290" width="8.28515625" style="106" customWidth="1"/>
    <col min="12291" max="12291" width="10.7109375" style="106" customWidth="1"/>
    <col min="12292" max="12292" width="43.85546875" style="106" customWidth="1"/>
    <col min="12293" max="12293" width="15.42578125" style="106" customWidth="1"/>
    <col min="12294" max="12294" width="14.85546875" style="106" customWidth="1"/>
    <col min="12295" max="12295" width="12" style="106" customWidth="1"/>
    <col min="12296" max="12544" width="9.140625" style="106"/>
    <col min="12545" max="12545" width="5.7109375" style="106" customWidth="1"/>
    <col min="12546" max="12546" width="8.28515625" style="106" customWidth="1"/>
    <col min="12547" max="12547" width="10.7109375" style="106" customWidth="1"/>
    <col min="12548" max="12548" width="43.85546875" style="106" customWidth="1"/>
    <col min="12549" max="12549" width="15.42578125" style="106" customWidth="1"/>
    <col min="12550" max="12550" width="14.85546875" style="106" customWidth="1"/>
    <col min="12551" max="12551" width="12" style="106" customWidth="1"/>
    <col min="12552" max="12800" width="9.140625" style="106"/>
    <col min="12801" max="12801" width="5.7109375" style="106" customWidth="1"/>
    <col min="12802" max="12802" width="8.28515625" style="106" customWidth="1"/>
    <col min="12803" max="12803" width="10.7109375" style="106" customWidth="1"/>
    <col min="12804" max="12804" width="43.85546875" style="106" customWidth="1"/>
    <col min="12805" max="12805" width="15.42578125" style="106" customWidth="1"/>
    <col min="12806" max="12806" width="14.85546875" style="106" customWidth="1"/>
    <col min="12807" max="12807" width="12" style="106" customWidth="1"/>
    <col min="12808" max="13056" width="9.140625" style="106"/>
    <col min="13057" max="13057" width="5.7109375" style="106" customWidth="1"/>
    <col min="13058" max="13058" width="8.28515625" style="106" customWidth="1"/>
    <col min="13059" max="13059" width="10.7109375" style="106" customWidth="1"/>
    <col min="13060" max="13060" width="43.85546875" style="106" customWidth="1"/>
    <col min="13061" max="13061" width="15.42578125" style="106" customWidth="1"/>
    <col min="13062" max="13062" width="14.85546875" style="106" customWidth="1"/>
    <col min="13063" max="13063" width="12" style="106" customWidth="1"/>
    <col min="13064" max="13312" width="9.140625" style="106"/>
    <col min="13313" max="13313" width="5.7109375" style="106" customWidth="1"/>
    <col min="13314" max="13314" width="8.28515625" style="106" customWidth="1"/>
    <col min="13315" max="13315" width="10.7109375" style="106" customWidth="1"/>
    <col min="13316" max="13316" width="43.85546875" style="106" customWidth="1"/>
    <col min="13317" max="13317" width="15.42578125" style="106" customWidth="1"/>
    <col min="13318" max="13318" width="14.85546875" style="106" customWidth="1"/>
    <col min="13319" max="13319" width="12" style="106" customWidth="1"/>
    <col min="13320" max="13568" width="9.140625" style="106"/>
    <col min="13569" max="13569" width="5.7109375" style="106" customWidth="1"/>
    <col min="13570" max="13570" width="8.28515625" style="106" customWidth="1"/>
    <col min="13571" max="13571" width="10.7109375" style="106" customWidth="1"/>
    <col min="13572" max="13572" width="43.85546875" style="106" customWidth="1"/>
    <col min="13573" max="13573" width="15.42578125" style="106" customWidth="1"/>
    <col min="13574" max="13574" width="14.85546875" style="106" customWidth="1"/>
    <col min="13575" max="13575" width="12" style="106" customWidth="1"/>
    <col min="13576" max="13824" width="9.140625" style="106"/>
    <col min="13825" max="13825" width="5.7109375" style="106" customWidth="1"/>
    <col min="13826" max="13826" width="8.28515625" style="106" customWidth="1"/>
    <col min="13827" max="13827" width="10.7109375" style="106" customWidth="1"/>
    <col min="13828" max="13828" width="43.85546875" style="106" customWidth="1"/>
    <col min="13829" max="13829" width="15.42578125" style="106" customWidth="1"/>
    <col min="13830" max="13830" width="14.85546875" style="106" customWidth="1"/>
    <col min="13831" max="13831" width="12" style="106" customWidth="1"/>
    <col min="13832" max="14080" width="9.140625" style="106"/>
    <col min="14081" max="14081" width="5.7109375" style="106" customWidth="1"/>
    <col min="14082" max="14082" width="8.28515625" style="106" customWidth="1"/>
    <col min="14083" max="14083" width="10.7109375" style="106" customWidth="1"/>
    <col min="14084" max="14084" width="43.85546875" style="106" customWidth="1"/>
    <col min="14085" max="14085" width="15.42578125" style="106" customWidth="1"/>
    <col min="14086" max="14086" width="14.85546875" style="106" customWidth="1"/>
    <col min="14087" max="14087" width="12" style="106" customWidth="1"/>
    <col min="14088" max="14336" width="9.140625" style="106"/>
    <col min="14337" max="14337" width="5.7109375" style="106" customWidth="1"/>
    <col min="14338" max="14338" width="8.28515625" style="106" customWidth="1"/>
    <col min="14339" max="14339" width="10.7109375" style="106" customWidth="1"/>
    <col min="14340" max="14340" width="43.85546875" style="106" customWidth="1"/>
    <col min="14341" max="14341" width="15.42578125" style="106" customWidth="1"/>
    <col min="14342" max="14342" width="14.85546875" style="106" customWidth="1"/>
    <col min="14343" max="14343" width="12" style="106" customWidth="1"/>
    <col min="14344" max="14592" width="9.140625" style="106"/>
    <col min="14593" max="14593" width="5.7109375" style="106" customWidth="1"/>
    <col min="14594" max="14594" width="8.28515625" style="106" customWidth="1"/>
    <col min="14595" max="14595" width="10.7109375" style="106" customWidth="1"/>
    <col min="14596" max="14596" width="43.85546875" style="106" customWidth="1"/>
    <col min="14597" max="14597" width="15.42578125" style="106" customWidth="1"/>
    <col min="14598" max="14598" width="14.85546875" style="106" customWidth="1"/>
    <col min="14599" max="14599" width="12" style="106" customWidth="1"/>
    <col min="14600" max="14848" width="9.140625" style="106"/>
    <col min="14849" max="14849" width="5.7109375" style="106" customWidth="1"/>
    <col min="14850" max="14850" width="8.28515625" style="106" customWidth="1"/>
    <col min="14851" max="14851" width="10.7109375" style="106" customWidth="1"/>
    <col min="14852" max="14852" width="43.85546875" style="106" customWidth="1"/>
    <col min="14853" max="14853" width="15.42578125" style="106" customWidth="1"/>
    <col min="14854" max="14854" width="14.85546875" style="106" customWidth="1"/>
    <col min="14855" max="14855" width="12" style="106" customWidth="1"/>
    <col min="14856" max="15104" width="9.140625" style="106"/>
    <col min="15105" max="15105" width="5.7109375" style="106" customWidth="1"/>
    <col min="15106" max="15106" width="8.28515625" style="106" customWidth="1"/>
    <col min="15107" max="15107" width="10.7109375" style="106" customWidth="1"/>
    <col min="15108" max="15108" width="43.85546875" style="106" customWidth="1"/>
    <col min="15109" max="15109" width="15.42578125" style="106" customWidth="1"/>
    <col min="15110" max="15110" width="14.85546875" style="106" customWidth="1"/>
    <col min="15111" max="15111" width="12" style="106" customWidth="1"/>
    <col min="15112" max="15360" width="9.140625" style="106"/>
    <col min="15361" max="15361" width="5.7109375" style="106" customWidth="1"/>
    <col min="15362" max="15362" width="8.28515625" style="106" customWidth="1"/>
    <col min="15363" max="15363" width="10.7109375" style="106" customWidth="1"/>
    <col min="15364" max="15364" width="43.85546875" style="106" customWidth="1"/>
    <col min="15365" max="15365" width="15.42578125" style="106" customWidth="1"/>
    <col min="15366" max="15366" width="14.85546875" style="106" customWidth="1"/>
    <col min="15367" max="15367" width="12" style="106" customWidth="1"/>
    <col min="15368" max="15616" width="9.140625" style="106"/>
    <col min="15617" max="15617" width="5.7109375" style="106" customWidth="1"/>
    <col min="15618" max="15618" width="8.28515625" style="106" customWidth="1"/>
    <col min="15619" max="15619" width="10.7109375" style="106" customWidth="1"/>
    <col min="15620" max="15620" width="43.85546875" style="106" customWidth="1"/>
    <col min="15621" max="15621" width="15.42578125" style="106" customWidth="1"/>
    <col min="15622" max="15622" width="14.85546875" style="106" customWidth="1"/>
    <col min="15623" max="15623" width="12" style="106" customWidth="1"/>
    <col min="15624" max="15872" width="9.140625" style="106"/>
    <col min="15873" max="15873" width="5.7109375" style="106" customWidth="1"/>
    <col min="15874" max="15874" width="8.28515625" style="106" customWidth="1"/>
    <col min="15875" max="15875" width="10.7109375" style="106" customWidth="1"/>
    <col min="15876" max="15876" width="43.85546875" style="106" customWidth="1"/>
    <col min="15877" max="15877" width="15.42578125" style="106" customWidth="1"/>
    <col min="15878" max="15878" width="14.85546875" style="106" customWidth="1"/>
    <col min="15879" max="15879" width="12" style="106" customWidth="1"/>
    <col min="15880" max="16128" width="9.140625" style="106"/>
    <col min="16129" max="16129" width="5.7109375" style="106" customWidth="1"/>
    <col min="16130" max="16130" width="8.28515625" style="106" customWidth="1"/>
    <col min="16131" max="16131" width="10.7109375" style="106" customWidth="1"/>
    <col min="16132" max="16132" width="43.85546875" style="106" customWidth="1"/>
    <col min="16133" max="16133" width="15.42578125" style="106" customWidth="1"/>
    <col min="16134" max="16134" width="14.85546875" style="106" customWidth="1"/>
    <col min="16135" max="16135" width="12" style="106" customWidth="1"/>
    <col min="16136" max="16384" width="9.140625" style="106"/>
  </cols>
  <sheetData>
    <row r="1" spans="1:7" x14ac:dyDescent="0.25">
      <c r="D1" s="248"/>
      <c r="F1" s="615" t="s">
        <v>265</v>
      </c>
      <c r="G1" s="615"/>
    </row>
    <row r="3" spans="1:7" ht="18.75" customHeight="1" x14ac:dyDescent="0.25">
      <c r="A3" s="648" t="s">
        <v>270</v>
      </c>
      <c r="B3" s="648"/>
      <c r="C3" s="648"/>
      <c r="D3" s="648"/>
      <c r="E3" s="648"/>
    </row>
    <row r="4" spans="1:7" ht="15.75" thickBot="1" x14ac:dyDescent="0.3">
      <c r="D4" s="315"/>
      <c r="E4" s="406"/>
    </row>
    <row r="5" spans="1:7" x14ac:dyDescent="0.25">
      <c r="A5" s="618" t="s">
        <v>176</v>
      </c>
      <c r="B5" s="649" t="s">
        <v>3</v>
      </c>
      <c r="C5" s="649" t="s">
        <v>89</v>
      </c>
      <c r="D5" s="622" t="s">
        <v>266</v>
      </c>
      <c r="E5" s="639" t="s">
        <v>251</v>
      </c>
      <c r="F5" s="652" t="s">
        <v>288</v>
      </c>
      <c r="G5" s="626" t="s">
        <v>6</v>
      </c>
    </row>
    <row r="6" spans="1:7" x14ac:dyDescent="0.25">
      <c r="A6" s="619"/>
      <c r="B6" s="623"/>
      <c r="C6" s="623"/>
      <c r="D6" s="650"/>
      <c r="E6" s="651"/>
      <c r="F6" s="653"/>
      <c r="G6" s="655"/>
    </row>
    <row r="7" spans="1:7" x14ac:dyDescent="0.25">
      <c r="A7" s="619"/>
      <c r="B7" s="623"/>
      <c r="C7" s="623"/>
      <c r="D7" s="650"/>
      <c r="E7" s="640"/>
      <c r="F7" s="654"/>
      <c r="G7" s="627"/>
    </row>
    <row r="8" spans="1:7" x14ac:dyDescent="0.25">
      <c r="A8" s="318">
        <v>1</v>
      </c>
      <c r="B8" s="319">
        <v>2</v>
      </c>
      <c r="C8" s="319">
        <v>3</v>
      </c>
      <c r="D8" s="319">
        <v>4</v>
      </c>
      <c r="E8" s="319">
        <v>5</v>
      </c>
      <c r="F8" s="417">
        <v>6</v>
      </c>
      <c r="G8" s="418">
        <v>7</v>
      </c>
    </row>
    <row r="9" spans="1:7" ht="30.75" customHeight="1" x14ac:dyDescent="0.25">
      <c r="A9" s="422">
        <v>1</v>
      </c>
      <c r="B9" s="423">
        <v>801</v>
      </c>
      <c r="C9" s="423">
        <v>80104</v>
      </c>
      <c r="D9" s="423" t="s">
        <v>267</v>
      </c>
      <c r="E9" s="424">
        <v>518049</v>
      </c>
      <c r="F9" s="425">
        <v>516676.96</v>
      </c>
      <c r="G9" s="426">
        <f>F9/E9*100</f>
        <v>99.73515246627251</v>
      </c>
    </row>
    <row r="10" spans="1:7" ht="31.5" customHeight="1" x14ac:dyDescent="0.25">
      <c r="A10" s="422">
        <v>2</v>
      </c>
      <c r="B10" s="423">
        <v>921</v>
      </c>
      <c r="C10" s="423">
        <v>92109</v>
      </c>
      <c r="D10" s="423" t="s">
        <v>268</v>
      </c>
      <c r="E10" s="424">
        <v>1279736</v>
      </c>
      <c r="F10" s="425">
        <v>1256370</v>
      </c>
      <c r="G10" s="426">
        <f>F10/E10*100</f>
        <v>98.174154669400565</v>
      </c>
    </row>
    <row r="11" spans="1:7" ht="30.75" customHeight="1" x14ac:dyDescent="0.25">
      <c r="A11" s="427">
        <v>3</v>
      </c>
      <c r="B11" s="428">
        <v>921</v>
      </c>
      <c r="C11" s="428">
        <v>92116</v>
      </c>
      <c r="D11" s="428" t="s">
        <v>269</v>
      </c>
      <c r="E11" s="429">
        <v>350705</v>
      </c>
      <c r="F11" s="425">
        <v>337788.75</v>
      </c>
      <c r="G11" s="426">
        <f>F11/E11*100</f>
        <v>96.317061347856452</v>
      </c>
    </row>
    <row r="12" spans="1:7" ht="24" customHeight="1" thickBot="1" x14ac:dyDescent="0.3">
      <c r="A12" s="632" t="s">
        <v>231</v>
      </c>
      <c r="B12" s="646"/>
      <c r="C12" s="646"/>
      <c r="D12" s="647"/>
      <c r="E12" s="419">
        <f>E11+E10+E9</f>
        <v>2148490</v>
      </c>
      <c r="F12" s="420">
        <f>F11+F10+F9</f>
        <v>2110835.71</v>
      </c>
      <c r="G12" s="421">
        <f>F12/E12*100</f>
        <v>98.247406783368788</v>
      </c>
    </row>
    <row r="14" spans="1:7" x14ac:dyDescent="0.25">
      <c r="A14" s="338"/>
    </row>
  </sheetData>
  <mergeCells count="10">
    <mergeCell ref="A12:D12"/>
    <mergeCell ref="F1:G1"/>
    <mergeCell ref="A3:E3"/>
    <mergeCell ref="A5:A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B2" zoomScaleNormal="100" workbookViewId="0">
      <selection activeCell="F23" sqref="F23"/>
    </sheetView>
  </sheetViews>
  <sheetFormatPr defaultRowHeight="15" x14ac:dyDescent="0.25"/>
  <cols>
    <col min="1" max="1" width="3.85546875" style="106" customWidth="1"/>
    <col min="2" max="2" width="5.28515625" style="106" customWidth="1"/>
    <col min="3" max="3" width="8.5703125" style="106" customWidth="1"/>
    <col min="4" max="4" width="39.7109375" style="106" customWidth="1"/>
    <col min="5" max="5" width="12.140625" style="106" customWidth="1"/>
    <col min="6" max="6" width="13.28515625" style="106" customWidth="1"/>
    <col min="7" max="7" width="11.28515625" style="106" customWidth="1"/>
    <col min="8" max="9" width="10" style="106" bestFit="1" customWidth="1"/>
    <col min="10" max="256" width="9.140625" style="106"/>
    <col min="257" max="257" width="4.7109375" style="106" customWidth="1"/>
    <col min="258" max="258" width="6.140625" style="106" customWidth="1"/>
    <col min="259" max="259" width="9.140625" style="106"/>
    <col min="260" max="260" width="37.7109375" style="106" customWidth="1"/>
    <col min="261" max="261" width="12.140625" style="106" customWidth="1"/>
    <col min="262" max="262" width="13.28515625" style="106" customWidth="1"/>
    <col min="263" max="263" width="11.28515625" style="106" customWidth="1"/>
    <col min="264" max="512" width="9.140625" style="106"/>
    <col min="513" max="513" width="4.7109375" style="106" customWidth="1"/>
    <col min="514" max="514" width="6.140625" style="106" customWidth="1"/>
    <col min="515" max="515" width="9.140625" style="106"/>
    <col min="516" max="516" width="37.7109375" style="106" customWidth="1"/>
    <col min="517" max="517" width="12.140625" style="106" customWidth="1"/>
    <col min="518" max="518" width="13.28515625" style="106" customWidth="1"/>
    <col min="519" max="519" width="11.28515625" style="106" customWidth="1"/>
    <col min="520" max="768" width="9.140625" style="106"/>
    <col min="769" max="769" width="4.7109375" style="106" customWidth="1"/>
    <col min="770" max="770" width="6.140625" style="106" customWidth="1"/>
    <col min="771" max="771" width="9.140625" style="106"/>
    <col min="772" max="772" width="37.7109375" style="106" customWidth="1"/>
    <col min="773" max="773" width="12.140625" style="106" customWidth="1"/>
    <col min="774" max="774" width="13.28515625" style="106" customWidth="1"/>
    <col min="775" max="775" width="11.28515625" style="106" customWidth="1"/>
    <col min="776" max="1024" width="9.140625" style="106"/>
    <col min="1025" max="1025" width="4.7109375" style="106" customWidth="1"/>
    <col min="1026" max="1026" width="6.140625" style="106" customWidth="1"/>
    <col min="1027" max="1027" width="9.140625" style="106"/>
    <col min="1028" max="1028" width="37.7109375" style="106" customWidth="1"/>
    <col min="1029" max="1029" width="12.140625" style="106" customWidth="1"/>
    <col min="1030" max="1030" width="13.28515625" style="106" customWidth="1"/>
    <col min="1031" max="1031" width="11.28515625" style="106" customWidth="1"/>
    <col min="1032" max="1280" width="9.140625" style="106"/>
    <col min="1281" max="1281" width="4.7109375" style="106" customWidth="1"/>
    <col min="1282" max="1282" width="6.140625" style="106" customWidth="1"/>
    <col min="1283" max="1283" width="9.140625" style="106"/>
    <col min="1284" max="1284" width="37.7109375" style="106" customWidth="1"/>
    <col min="1285" max="1285" width="12.140625" style="106" customWidth="1"/>
    <col min="1286" max="1286" width="13.28515625" style="106" customWidth="1"/>
    <col min="1287" max="1287" width="11.28515625" style="106" customWidth="1"/>
    <col min="1288" max="1536" width="9.140625" style="106"/>
    <col min="1537" max="1537" width="4.7109375" style="106" customWidth="1"/>
    <col min="1538" max="1538" width="6.140625" style="106" customWidth="1"/>
    <col min="1539" max="1539" width="9.140625" style="106"/>
    <col min="1540" max="1540" width="37.7109375" style="106" customWidth="1"/>
    <col min="1541" max="1541" width="12.140625" style="106" customWidth="1"/>
    <col min="1542" max="1542" width="13.28515625" style="106" customWidth="1"/>
    <col min="1543" max="1543" width="11.28515625" style="106" customWidth="1"/>
    <col min="1544" max="1792" width="9.140625" style="106"/>
    <col min="1793" max="1793" width="4.7109375" style="106" customWidth="1"/>
    <col min="1794" max="1794" width="6.140625" style="106" customWidth="1"/>
    <col min="1795" max="1795" width="9.140625" style="106"/>
    <col min="1796" max="1796" width="37.7109375" style="106" customWidth="1"/>
    <col min="1797" max="1797" width="12.140625" style="106" customWidth="1"/>
    <col min="1798" max="1798" width="13.28515625" style="106" customWidth="1"/>
    <col min="1799" max="1799" width="11.28515625" style="106" customWidth="1"/>
    <col min="1800" max="2048" width="9.140625" style="106"/>
    <col min="2049" max="2049" width="4.7109375" style="106" customWidth="1"/>
    <col min="2050" max="2050" width="6.140625" style="106" customWidth="1"/>
    <col min="2051" max="2051" width="9.140625" style="106"/>
    <col min="2052" max="2052" width="37.7109375" style="106" customWidth="1"/>
    <col min="2053" max="2053" width="12.140625" style="106" customWidth="1"/>
    <col min="2054" max="2054" width="13.28515625" style="106" customWidth="1"/>
    <col min="2055" max="2055" width="11.28515625" style="106" customWidth="1"/>
    <col min="2056" max="2304" width="9.140625" style="106"/>
    <col min="2305" max="2305" width="4.7109375" style="106" customWidth="1"/>
    <col min="2306" max="2306" width="6.140625" style="106" customWidth="1"/>
    <col min="2307" max="2307" width="9.140625" style="106"/>
    <col min="2308" max="2308" width="37.7109375" style="106" customWidth="1"/>
    <col min="2309" max="2309" width="12.140625" style="106" customWidth="1"/>
    <col min="2310" max="2310" width="13.28515625" style="106" customWidth="1"/>
    <col min="2311" max="2311" width="11.28515625" style="106" customWidth="1"/>
    <col min="2312" max="2560" width="9.140625" style="106"/>
    <col min="2561" max="2561" width="4.7109375" style="106" customWidth="1"/>
    <col min="2562" max="2562" width="6.140625" style="106" customWidth="1"/>
    <col min="2563" max="2563" width="9.140625" style="106"/>
    <col min="2564" max="2564" width="37.7109375" style="106" customWidth="1"/>
    <col min="2565" max="2565" width="12.140625" style="106" customWidth="1"/>
    <col min="2566" max="2566" width="13.28515625" style="106" customWidth="1"/>
    <col min="2567" max="2567" width="11.28515625" style="106" customWidth="1"/>
    <col min="2568" max="2816" width="9.140625" style="106"/>
    <col min="2817" max="2817" width="4.7109375" style="106" customWidth="1"/>
    <col min="2818" max="2818" width="6.140625" style="106" customWidth="1"/>
    <col min="2819" max="2819" width="9.140625" style="106"/>
    <col min="2820" max="2820" width="37.7109375" style="106" customWidth="1"/>
    <col min="2821" max="2821" width="12.140625" style="106" customWidth="1"/>
    <col min="2822" max="2822" width="13.28515625" style="106" customWidth="1"/>
    <col min="2823" max="2823" width="11.28515625" style="106" customWidth="1"/>
    <col min="2824" max="3072" width="9.140625" style="106"/>
    <col min="3073" max="3073" width="4.7109375" style="106" customWidth="1"/>
    <col min="3074" max="3074" width="6.140625" style="106" customWidth="1"/>
    <col min="3075" max="3075" width="9.140625" style="106"/>
    <col min="3076" max="3076" width="37.7109375" style="106" customWidth="1"/>
    <col min="3077" max="3077" width="12.140625" style="106" customWidth="1"/>
    <col min="3078" max="3078" width="13.28515625" style="106" customWidth="1"/>
    <col min="3079" max="3079" width="11.28515625" style="106" customWidth="1"/>
    <col min="3080" max="3328" width="9.140625" style="106"/>
    <col min="3329" max="3329" width="4.7109375" style="106" customWidth="1"/>
    <col min="3330" max="3330" width="6.140625" style="106" customWidth="1"/>
    <col min="3331" max="3331" width="9.140625" style="106"/>
    <col min="3332" max="3332" width="37.7109375" style="106" customWidth="1"/>
    <col min="3333" max="3333" width="12.140625" style="106" customWidth="1"/>
    <col min="3334" max="3334" width="13.28515625" style="106" customWidth="1"/>
    <col min="3335" max="3335" width="11.28515625" style="106" customWidth="1"/>
    <col min="3336" max="3584" width="9.140625" style="106"/>
    <col min="3585" max="3585" width="4.7109375" style="106" customWidth="1"/>
    <col min="3586" max="3586" width="6.140625" style="106" customWidth="1"/>
    <col min="3587" max="3587" width="9.140625" style="106"/>
    <col min="3588" max="3588" width="37.7109375" style="106" customWidth="1"/>
    <col min="3589" max="3589" width="12.140625" style="106" customWidth="1"/>
    <col min="3590" max="3590" width="13.28515625" style="106" customWidth="1"/>
    <col min="3591" max="3591" width="11.28515625" style="106" customWidth="1"/>
    <col min="3592" max="3840" width="9.140625" style="106"/>
    <col min="3841" max="3841" width="4.7109375" style="106" customWidth="1"/>
    <col min="3842" max="3842" width="6.140625" style="106" customWidth="1"/>
    <col min="3843" max="3843" width="9.140625" style="106"/>
    <col min="3844" max="3844" width="37.7109375" style="106" customWidth="1"/>
    <col min="3845" max="3845" width="12.140625" style="106" customWidth="1"/>
    <col min="3846" max="3846" width="13.28515625" style="106" customWidth="1"/>
    <col min="3847" max="3847" width="11.28515625" style="106" customWidth="1"/>
    <col min="3848" max="4096" width="9.140625" style="106"/>
    <col min="4097" max="4097" width="4.7109375" style="106" customWidth="1"/>
    <col min="4098" max="4098" width="6.140625" style="106" customWidth="1"/>
    <col min="4099" max="4099" width="9.140625" style="106"/>
    <col min="4100" max="4100" width="37.7109375" style="106" customWidth="1"/>
    <col min="4101" max="4101" width="12.140625" style="106" customWidth="1"/>
    <col min="4102" max="4102" width="13.28515625" style="106" customWidth="1"/>
    <col min="4103" max="4103" width="11.28515625" style="106" customWidth="1"/>
    <col min="4104" max="4352" width="9.140625" style="106"/>
    <col min="4353" max="4353" width="4.7109375" style="106" customWidth="1"/>
    <col min="4354" max="4354" width="6.140625" style="106" customWidth="1"/>
    <col min="4355" max="4355" width="9.140625" style="106"/>
    <col min="4356" max="4356" width="37.7109375" style="106" customWidth="1"/>
    <col min="4357" max="4357" width="12.140625" style="106" customWidth="1"/>
    <col min="4358" max="4358" width="13.28515625" style="106" customWidth="1"/>
    <col min="4359" max="4359" width="11.28515625" style="106" customWidth="1"/>
    <col min="4360" max="4608" width="9.140625" style="106"/>
    <col min="4609" max="4609" width="4.7109375" style="106" customWidth="1"/>
    <col min="4610" max="4610" width="6.140625" style="106" customWidth="1"/>
    <col min="4611" max="4611" width="9.140625" style="106"/>
    <col min="4612" max="4612" width="37.7109375" style="106" customWidth="1"/>
    <col min="4613" max="4613" width="12.140625" style="106" customWidth="1"/>
    <col min="4614" max="4614" width="13.28515625" style="106" customWidth="1"/>
    <col min="4615" max="4615" width="11.28515625" style="106" customWidth="1"/>
    <col min="4616" max="4864" width="9.140625" style="106"/>
    <col min="4865" max="4865" width="4.7109375" style="106" customWidth="1"/>
    <col min="4866" max="4866" width="6.140625" style="106" customWidth="1"/>
    <col min="4867" max="4867" width="9.140625" style="106"/>
    <col min="4868" max="4868" width="37.7109375" style="106" customWidth="1"/>
    <col min="4869" max="4869" width="12.140625" style="106" customWidth="1"/>
    <col min="4870" max="4870" width="13.28515625" style="106" customWidth="1"/>
    <col min="4871" max="4871" width="11.28515625" style="106" customWidth="1"/>
    <col min="4872" max="5120" width="9.140625" style="106"/>
    <col min="5121" max="5121" width="4.7109375" style="106" customWidth="1"/>
    <col min="5122" max="5122" width="6.140625" style="106" customWidth="1"/>
    <col min="5123" max="5123" width="9.140625" style="106"/>
    <col min="5124" max="5124" width="37.7109375" style="106" customWidth="1"/>
    <col min="5125" max="5125" width="12.140625" style="106" customWidth="1"/>
    <col min="5126" max="5126" width="13.28515625" style="106" customWidth="1"/>
    <col min="5127" max="5127" width="11.28515625" style="106" customWidth="1"/>
    <col min="5128" max="5376" width="9.140625" style="106"/>
    <col min="5377" max="5377" width="4.7109375" style="106" customWidth="1"/>
    <col min="5378" max="5378" width="6.140625" style="106" customWidth="1"/>
    <col min="5379" max="5379" width="9.140625" style="106"/>
    <col min="5380" max="5380" width="37.7109375" style="106" customWidth="1"/>
    <col min="5381" max="5381" width="12.140625" style="106" customWidth="1"/>
    <col min="5382" max="5382" width="13.28515625" style="106" customWidth="1"/>
    <col min="5383" max="5383" width="11.28515625" style="106" customWidth="1"/>
    <col min="5384" max="5632" width="9.140625" style="106"/>
    <col min="5633" max="5633" width="4.7109375" style="106" customWidth="1"/>
    <col min="5634" max="5634" width="6.140625" style="106" customWidth="1"/>
    <col min="5635" max="5635" width="9.140625" style="106"/>
    <col min="5636" max="5636" width="37.7109375" style="106" customWidth="1"/>
    <col min="5637" max="5637" width="12.140625" style="106" customWidth="1"/>
    <col min="5638" max="5638" width="13.28515625" style="106" customWidth="1"/>
    <col min="5639" max="5639" width="11.28515625" style="106" customWidth="1"/>
    <col min="5640" max="5888" width="9.140625" style="106"/>
    <col min="5889" max="5889" width="4.7109375" style="106" customWidth="1"/>
    <col min="5890" max="5890" width="6.140625" style="106" customWidth="1"/>
    <col min="5891" max="5891" width="9.140625" style="106"/>
    <col min="5892" max="5892" width="37.7109375" style="106" customWidth="1"/>
    <col min="5893" max="5893" width="12.140625" style="106" customWidth="1"/>
    <col min="5894" max="5894" width="13.28515625" style="106" customWidth="1"/>
    <col min="5895" max="5895" width="11.28515625" style="106" customWidth="1"/>
    <col min="5896" max="6144" width="9.140625" style="106"/>
    <col min="6145" max="6145" width="4.7109375" style="106" customWidth="1"/>
    <col min="6146" max="6146" width="6.140625" style="106" customWidth="1"/>
    <col min="6147" max="6147" width="9.140625" style="106"/>
    <col min="6148" max="6148" width="37.7109375" style="106" customWidth="1"/>
    <col min="6149" max="6149" width="12.140625" style="106" customWidth="1"/>
    <col min="6150" max="6150" width="13.28515625" style="106" customWidth="1"/>
    <col min="6151" max="6151" width="11.28515625" style="106" customWidth="1"/>
    <col min="6152" max="6400" width="9.140625" style="106"/>
    <col min="6401" max="6401" width="4.7109375" style="106" customWidth="1"/>
    <col min="6402" max="6402" width="6.140625" style="106" customWidth="1"/>
    <col min="6403" max="6403" width="9.140625" style="106"/>
    <col min="6404" max="6404" width="37.7109375" style="106" customWidth="1"/>
    <col min="6405" max="6405" width="12.140625" style="106" customWidth="1"/>
    <col min="6406" max="6406" width="13.28515625" style="106" customWidth="1"/>
    <col min="6407" max="6407" width="11.28515625" style="106" customWidth="1"/>
    <col min="6408" max="6656" width="9.140625" style="106"/>
    <col min="6657" max="6657" width="4.7109375" style="106" customWidth="1"/>
    <col min="6658" max="6658" width="6.140625" style="106" customWidth="1"/>
    <col min="6659" max="6659" width="9.140625" style="106"/>
    <col min="6660" max="6660" width="37.7109375" style="106" customWidth="1"/>
    <col min="6661" max="6661" width="12.140625" style="106" customWidth="1"/>
    <col min="6662" max="6662" width="13.28515625" style="106" customWidth="1"/>
    <col min="6663" max="6663" width="11.28515625" style="106" customWidth="1"/>
    <col min="6664" max="6912" width="9.140625" style="106"/>
    <col min="6913" max="6913" width="4.7109375" style="106" customWidth="1"/>
    <col min="6914" max="6914" width="6.140625" style="106" customWidth="1"/>
    <col min="6915" max="6915" width="9.140625" style="106"/>
    <col min="6916" max="6916" width="37.7109375" style="106" customWidth="1"/>
    <col min="6917" max="6917" width="12.140625" style="106" customWidth="1"/>
    <col min="6918" max="6918" width="13.28515625" style="106" customWidth="1"/>
    <col min="6919" max="6919" width="11.28515625" style="106" customWidth="1"/>
    <col min="6920" max="7168" width="9.140625" style="106"/>
    <col min="7169" max="7169" width="4.7109375" style="106" customWidth="1"/>
    <col min="7170" max="7170" width="6.140625" style="106" customWidth="1"/>
    <col min="7171" max="7171" width="9.140625" style="106"/>
    <col min="7172" max="7172" width="37.7109375" style="106" customWidth="1"/>
    <col min="7173" max="7173" width="12.140625" style="106" customWidth="1"/>
    <col min="7174" max="7174" width="13.28515625" style="106" customWidth="1"/>
    <col min="7175" max="7175" width="11.28515625" style="106" customWidth="1"/>
    <col min="7176" max="7424" width="9.140625" style="106"/>
    <col min="7425" max="7425" width="4.7109375" style="106" customWidth="1"/>
    <col min="7426" max="7426" width="6.140625" style="106" customWidth="1"/>
    <col min="7427" max="7427" width="9.140625" style="106"/>
    <col min="7428" max="7428" width="37.7109375" style="106" customWidth="1"/>
    <col min="7429" max="7429" width="12.140625" style="106" customWidth="1"/>
    <col min="7430" max="7430" width="13.28515625" style="106" customWidth="1"/>
    <col min="7431" max="7431" width="11.28515625" style="106" customWidth="1"/>
    <col min="7432" max="7680" width="9.140625" style="106"/>
    <col min="7681" max="7681" width="4.7109375" style="106" customWidth="1"/>
    <col min="7682" max="7682" width="6.140625" style="106" customWidth="1"/>
    <col min="7683" max="7683" width="9.140625" style="106"/>
    <col min="7684" max="7684" width="37.7109375" style="106" customWidth="1"/>
    <col min="7685" max="7685" width="12.140625" style="106" customWidth="1"/>
    <col min="7686" max="7686" width="13.28515625" style="106" customWidth="1"/>
    <col min="7687" max="7687" width="11.28515625" style="106" customWidth="1"/>
    <col min="7688" max="7936" width="9.140625" style="106"/>
    <col min="7937" max="7937" width="4.7109375" style="106" customWidth="1"/>
    <col min="7938" max="7938" width="6.140625" style="106" customWidth="1"/>
    <col min="7939" max="7939" width="9.140625" style="106"/>
    <col min="7940" max="7940" width="37.7109375" style="106" customWidth="1"/>
    <col min="7941" max="7941" width="12.140625" style="106" customWidth="1"/>
    <col min="7942" max="7942" width="13.28515625" style="106" customWidth="1"/>
    <col min="7943" max="7943" width="11.28515625" style="106" customWidth="1"/>
    <col min="7944" max="8192" width="9.140625" style="106"/>
    <col min="8193" max="8193" width="4.7109375" style="106" customWidth="1"/>
    <col min="8194" max="8194" width="6.140625" style="106" customWidth="1"/>
    <col min="8195" max="8195" width="9.140625" style="106"/>
    <col min="8196" max="8196" width="37.7109375" style="106" customWidth="1"/>
    <col min="8197" max="8197" width="12.140625" style="106" customWidth="1"/>
    <col min="8198" max="8198" width="13.28515625" style="106" customWidth="1"/>
    <col min="8199" max="8199" width="11.28515625" style="106" customWidth="1"/>
    <col min="8200" max="8448" width="9.140625" style="106"/>
    <col min="8449" max="8449" width="4.7109375" style="106" customWidth="1"/>
    <col min="8450" max="8450" width="6.140625" style="106" customWidth="1"/>
    <col min="8451" max="8451" width="9.140625" style="106"/>
    <col min="8452" max="8452" width="37.7109375" style="106" customWidth="1"/>
    <col min="8453" max="8453" width="12.140625" style="106" customWidth="1"/>
    <col min="8454" max="8454" width="13.28515625" style="106" customWidth="1"/>
    <col min="8455" max="8455" width="11.28515625" style="106" customWidth="1"/>
    <col min="8456" max="8704" width="9.140625" style="106"/>
    <col min="8705" max="8705" width="4.7109375" style="106" customWidth="1"/>
    <col min="8706" max="8706" width="6.140625" style="106" customWidth="1"/>
    <col min="8707" max="8707" width="9.140625" style="106"/>
    <col min="8708" max="8708" width="37.7109375" style="106" customWidth="1"/>
    <col min="8709" max="8709" width="12.140625" style="106" customWidth="1"/>
    <col min="8710" max="8710" width="13.28515625" style="106" customWidth="1"/>
    <col min="8711" max="8711" width="11.28515625" style="106" customWidth="1"/>
    <col min="8712" max="8960" width="9.140625" style="106"/>
    <col min="8961" max="8961" width="4.7109375" style="106" customWidth="1"/>
    <col min="8962" max="8962" width="6.140625" style="106" customWidth="1"/>
    <col min="8963" max="8963" width="9.140625" style="106"/>
    <col min="8964" max="8964" width="37.7109375" style="106" customWidth="1"/>
    <col min="8965" max="8965" width="12.140625" style="106" customWidth="1"/>
    <col min="8966" max="8966" width="13.28515625" style="106" customWidth="1"/>
    <col min="8967" max="8967" width="11.28515625" style="106" customWidth="1"/>
    <col min="8968" max="9216" width="9.140625" style="106"/>
    <col min="9217" max="9217" width="4.7109375" style="106" customWidth="1"/>
    <col min="9218" max="9218" width="6.140625" style="106" customWidth="1"/>
    <col min="9219" max="9219" width="9.140625" style="106"/>
    <col min="9220" max="9220" width="37.7109375" style="106" customWidth="1"/>
    <col min="9221" max="9221" width="12.140625" style="106" customWidth="1"/>
    <col min="9222" max="9222" width="13.28515625" style="106" customWidth="1"/>
    <col min="9223" max="9223" width="11.28515625" style="106" customWidth="1"/>
    <col min="9224" max="9472" width="9.140625" style="106"/>
    <col min="9473" max="9473" width="4.7109375" style="106" customWidth="1"/>
    <col min="9474" max="9474" width="6.140625" style="106" customWidth="1"/>
    <col min="9475" max="9475" width="9.140625" style="106"/>
    <col min="9476" max="9476" width="37.7109375" style="106" customWidth="1"/>
    <col min="9477" max="9477" width="12.140625" style="106" customWidth="1"/>
    <col min="9478" max="9478" width="13.28515625" style="106" customWidth="1"/>
    <col min="9479" max="9479" width="11.28515625" style="106" customWidth="1"/>
    <col min="9480" max="9728" width="9.140625" style="106"/>
    <col min="9729" max="9729" width="4.7109375" style="106" customWidth="1"/>
    <col min="9730" max="9730" width="6.140625" style="106" customWidth="1"/>
    <col min="9731" max="9731" width="9.140625" style="106"/>
    <col min="9732" max="9732" width="37.7109375" style="106" customWidth="1"/>
    <col min="9733" max="9733" width="12.140625" style="106" customWidth="1"/>
    <col min="9734" max="9734" width="13.28515625" style="106" customWidth="1"/>
    <col min="9735" max="9735" width="11.28515625" style="106" customWidth="1"/>
    <col min="9736" max="9984" width="9.140625" style="106"/>
    <col min="9985" max="9985" width="4.7109375" style="106" customWidth="1"/>
    <col min="9986" max="9986" width="6.140625" style="106" customWidth="1"/>
    <col min="9987" max="9987" width="9.140625" style="106"/>
    <col min="9988" max="9988" width="37.7109375" style="106" customWidth="1"/>
    <col min="9989" max="9989" width="12.140625" style="106" customWidth="1"/>
    <col min="9990" max="9990" width="13.28515625" style="106" customWidth="1"/>
    <col min="9991" max="9991" width="11.28515625" style="106" customWidth="1"/>
    <col min="9992" max="10240" width="9.140625" style="106"/>
    <col min="10241" max="10241" width="4.7109375" style="106" customWidth="1"/>
    <col min="10242" max="10242" width="6.140625" style="106" customWidth="1"/>
    <col min="10243" max="10243" width="9.140625" style="106"/>
    <col min="10244" max="10244" width="37.7109375" style="106" customWidth="1"/>
    <col min="10245" max="10245" width="12.140625" style="106" customWidth="1"/>
    <col min="10246" max="10246" width="13.28515625" style="106" customWidth="1"/>
    <col min="10247" max="10247" width="11.28515625" style="106" customWidth="1"/>
    <col min="10248" max="10496" width="9.140625" style="106"/>
    <col min="10497" max="10497" width="4.7109375" style="106" customWidth="1"/>
    <col min="10498" max="10498" width="6.140625" style="106" customWidth="1"/>
    <col min="10499" max="10499" width="9.140625" style="106"/>
    <col min="10500" max="10500" width="37.7109375" style="106" customWidth="1"/>
    <col min="10501" max="10501" width="12.140625" style="106" customWidth="1"/>
    <col min="10502" max="10502" width="13.28515625" style="106" customWidth="1"/>
    <col min="10503" max="10503" width="11.28515625" style="106" customWidth="1"/>
    <col min="10504" max="10752" width="9.140625" style="106"/>
    <col min="10753" max="10753" width="4.7109375" style="106" customWidth="1"/>
    <col min="10754" max="10754" width="6.140625" style="106" customWidth="1"/>
    <col min="10755" max="10755" width="9.140625" style="106"/>
    <col min="10756" max="10756" width="37.7109375" style="106" customWidth="1"/>
    <col min="10757" max="10757" width="12.140625" style="106" customWidth="1"/>
    <col min="10758" max="10758" width="13.28515625" style="106" customWidth="1"/>
    <col min="10759" max="10759" width="11.28515625" style="106" customWidth="1"/>
    <col min="10760" max="11008" width="9.140625" style="106"/>
    <col min="11009" max="11009" width="4.7109375" style="106" customWidth="1"/>
    <col min="11010" max="11010" width="6.140625" style="106" customWidth="1"/>
    <col min="11011" max="11011" width="9.140625" style="106"/>
    <col min="11012" max="11012" width="37.7109375" style="106" customWidth="1"/>
    <col min="11013" max="11013" width="12.140625" style="106" customWidth="1"/>
    <col min="11014" max="11014" width="13.28515625" style="106" customWidth="1"/>
    <col min="11015" max="11015" width="11.28515625" style="106" customWidth="1"/>
    <col min="11016" max="11264" width="9.140625" style="106"/>
    <col min="11265" max="11265" width="4.7109375" style="106" customWidth="1"/>
    <col min="11266" max="11266" width="6.140625" style="106" customWidth="1"/>
    <col min="11267" max="11267" width="9.140625" style="106"/>
    <col min="11268" max="11268" width="37.7109375" style="106" customWidth="1"/>
    <col min="11269" max="11269" width="12.140625" style="106" customWidth="1"/>
    <col min="11270" max="11270" width="13.28515625" style="106" customWidth="1"/>
    <col min="11271" max="11271" width="11.28515625" style="106" customWidth="1"/>
    <col min="11272" max="11520" width="9.140625" style="106"/>
    <col min="11521" max="11521" width="4.7109375" style="106" customWidth="1"/>
    <col min="11522" max="11522" width="6.140625" style="106" customWidth="1"/>
    <col min="11523" max="11523" width="9.140625" style="106"/>
    <col min="11524" max="11524" width="37.7109375" style="106" customWidth="1"/>
    <col min="11525" max="11525" width="12.140625" style="106" customWidth="1"/>
    <col min="11526" max="11526" width="13.28515625" style="106" customWidth="1"/>
    <col min="11527" max="11527" width="11.28515625" style="106" customWidth="1"/>
    <col min="11528" max="11776" width="9.140625" style="106"/>
    <col min="11777" max="11777" width="4.7109375" style="106" customWidth="1"/>
    <col min="11778" max="11778" width="6.140625" style="106" customWidth="1"/>
    <col min="11779" max="11779" width="9.140625" style="106"/>
    <col min="11780" max="11780" width="37.7109375" style="106" customWidth="1"/>
    <col min="11781" max="11781" width="12.140625" style="106" customWidth="1"/>
    <col min="11782" max="11782" width="13.28515625" style="106" customWidth="1"/>
    <col min="11783" max="11783" width="11.28515625" style="106" customWidth="1"/>
    <col min="11784" max="12032" width="9.140625" style="106"/>
    <col min="12033" max="12033" width="4.7109375" style="106" customWidth="1"/>
    <col min="12034" max="12034" width="6.140625" style="106" customWidth="1"/>
    <col min="12035" max="12035" width="9.140625" style="106"/>
    <col min="12036" max="12036" width="37.7109375" style="106" customWidth="1"/>
    <col min="12037" max="12037" width="12.140625" style="106" customWidth="1"/>
    <col min="12038" max="12038" width="13.28515625" style="106" customWidth="1"/>
    <col min="12039" max="12039" width="11.28515625" style="106" customWidth="1"/>
    <col min="12040" max="12288" width="9.140625" style="106"/>
    <col min="12289" max="12289" width="4.7109375" style="106" customWidth="1"/>
    <col min="12290" max="12290" width="6.140625" style="106" customWidth="1"/>
    <col min="12291" max="12291" width="9.140625" style="106"/>
    <col min="12292" max="12292" width="37.7109375" style="106" customWidth="1"/>
    <col min="12293" max="12293" width="12.140625" style="106" customWidth="1"/>
    <col min="12294" max="12294" width="13.28515625" style="106" customWidth="1"/>
    <col min="12295" max="12295" width="11.28515625" style="106" customWidth="1"/>
    <col min="12296" max="12544" width="9.140625" style="106"/>
    <col min="12545" max="12545" width="4.7109375" style="106" customWidth="1"/>
    <col min="12546" max="12546" width="6.140625" style="106" customWidth="1"/>
    <col min="12547" max="12547" width="9.140625" style="106"/>
    <col min="12548" max="12548" width="37.7109375" style="106" customWidth="1"/>
    <col min="12549" max="12549" width="12.140625" style="106" customWidth="1"/>
    <col min="12550" max="12550" width="13.28515625" style="106" customWidth="1"/>
    <col min="12551" max="12551" width="11.28515625" style="106" customWidth="1"/>
    <col min="12552" max="12800" width="9.140625" style="106"/>
    <col min="12801" max="12801" width="4.7109375" style="106" customWidth="1"/>
    <col min="12802" max="12802" width="6.140625" style="106" customWidth="1"/>
    <col min="12803" max="12803" width="9.140625" style="106"/>
    <col min="12804" max="12804" width="37.7109375" style="106" customWidth="1"/>
    <col min="12805" max="12805" width="12.140625" style="106" customWidth="1"/>
    <col min="12806" max="12806" width="13.28515625" style="106" customWidth="1"/>
    <col min="12807" max="12807" width="11.28515625" style="106" customWidth="1"/>
    <col min="12808" max="13056" width="9.140625" style="106"/>
    <col min="13057" max="13057" width="4.7109375" style="106" customWidth="1"/>
    <col min="13058" max="13058" width="6.140625" style="106" customWidth="1"/>
    <col min="13059" max="13059" width="9.140625" style="106"/>
    <col min="13060" max="13060" width="37.7109375" style="106" customWidth="1"/>
    <col min="13061" max="13061" width="12.140625" style="106" customWidth="1"/>
    <col min="13062" max="13062" width="13.28515625" style="106" customWidth="1"/>
    <col min="13063" max="13063" width="11.28515625" style="106" customWidth="1"/>
    <col min="13064" max="13312" width="9.140625" style="106"/>
    <col min="13313" max="13313" width="4.7109375" style="106" customWidth="1"/>
    <col min="13314" max="13314" width="6.140625" style="106" customWidth="1"/>
    <col min="13315" max="13315" width="9.140625" style="106"/>
    <col min="13316" max="13316" width="37.7109375" style="106" customWidth="1"/>
    <col min="13317" max="13317" width="12.140625" style="106" customWidth="1"/>
    <col min="13318" max="13318" width="13.28515625" style="106" customWidth="1"/>
    <col min="13319" max="13319" width="11.28515625" style="106" customWidth="1"/>
    <col min="13320" max="13568" width="9.140625" style="106"/>
    <col min="13569" max="13569" width="4.7109375" style="106" customWidth="1"/>
    <col min="13570" max="13570" width="6.140625" style="106" customWidth="1"/>
    <col min="13571" max="13571" width="9.140625" style="106"/>
    <col min="13572" max="13572" width="37.7109375" style="106" customWidth="1"/>
    <col min="13573" max="13573" width="12.140625" style="106" customWidth="1"/>
    <col min="13574" max="13574" width="13.28515625" style="106" customWidth="1"/>
    <col min="13575" max="13575" width="11.28515625" style="106" customWidth="1"/>
    <col min="13576" max="13824" width="9.140625" style="106"/>
    <col min="13825" max="13825" width="4.7109375" style="106" customWidth="1"/>
    <col min="13826" max="13826" width="6.140625" style="106" customWidth="1"/>
    <col min="13827" max="13827" width="9.140625" style="106"/>
    <col min="13828" max="13828" width="37.7109375" style="106" customWidth="1"/>
    <col min="13829" max="13829" width="12.140625" style="106" customWidth="1"/>
    <col min="13830" max="13830" width="13.28515625" style="106" customWidth="1"/>
    <col min="13831" max="13831" width="11.28515625" style="106" customWidth="1"/>
    <col min="13832" max="14080" width="9.140625" style="106"/>
    <col min="14081" max="14081" width="4.7109375" style="106" customWidth="1"/>
    <col min="14082" max="14082" width="6.140625" style="106" customWidth="1"/>
    <col min="14083" max="14083" width="9.140625" style="106"/>
    <col min="14084" max="14084" width="37.7109375" style="106" customWidth="1"/>
    <col min="14085" max="14085" width="12.140625" style="106" customWidth="1"/>
    <col min="14086" max="14086" width="13.28515625" style="106" customWidth="1"/>
    <col min="14087" max="14087" width="11.28515625" style="106" customWidth="1"/>
    <col min="14088" max="14336" width="9.140625" style="106"/>
    <col min="14337" max="14337" width="4.7109375" style="106" customWidth="1"/>
    <col min="14338" max="14338" width="6.140625" style="106" customWidth="1"/>
    <col min="14339" max="14339" width="9.140625" style="106"/>
    <col min="14340" max="14340" width="37.7109375" style="106" customWidth="1"/>
    <col min="14341" max="14341" width="12.140625" style="106" customWidth="1"/>
    <col min="14342" max="14342" width="13.28515625" style="106" customWidth="1"/>
    <col min="14343" max="14343" width="11.28515625" style="106" customWidth="1"/>
    <col min="14344" max="14592" width="9.140625" style="106"/>
    <col min="14593" max="14593" width="4.7109375" style="106" customWidth="1"/>
    <col min="14594" max="14594" width="6.140625" style="106" customWidth="1"/>
    <col min="14595" max="14595" width="9.140625" style="106"/>
    <col min="14596" max="14596" width="37.7109375" style="106" customWidth="1"/>
    <col min="14597" max="14597" width="12.140625" style="106" customWidth="1"/>
    <col min="14598" max="14598" width="13.28515625" style="106" customWidth="1"/>
    <col min="14599" max="14599" width="11.28515625" style="106" customWidth="1"/>
    <col min="14600" max="14848" width="9.140625" style="106"/>
    <col min="14849" max="14849" width="4.7109375" style="106" customWidth="1"/>
    <col min="14850" max="14850" width="6.140625" style="106" customWidth="1"/>
    <col min="14851" max="14851" width="9.140625" style="106"/>
    <col min="14852" max="14852" width="37.7109375" style="106" customWidth="1"/>
    <col min="14853" max="14853" width="12.140625" style="106" customWidth="1"/>
    <col min="14854" max="14854" width="13.28515625" style="106" customWidth="1"/>
    <col min="14855" max="14855" width="11.28515625" style="106" customWidth="1"/>
    <col min="14856" max="15104" width="9.140625" style="106"/>
    <col min="15105" max="15105" width="4.7109375" style="106" customWidth="1"/>
    <col min="15106" max="15106" width="6.140625" style="106" customWidth="1"/>
    <col min="15107" max="15107" width="9.140625" style="106"/>
    <col min="15108" max="15108" width="37.7109375" style="106" customWidth="1"/>
    <col min="15109" max="15109" width="12.140625" style="106" customWidth="1"/>
    <col min="15110" max="15110" width="13.28515625" style="106" customWidth="1"/>
    <col min="15111" max="15111" width="11.28515625" style="106" customWidth="1"/>
    <col min="15112" max="15360" width="9.140625" style="106"/>
    <col min="15361" max="15361" width="4.7109375" style="106" customWidth="1"/>
    <col min="15362" max="15362" width="6.140625" style="106" customWidth="1"/>
    <col min="15363" max="15363" width="9.140625" style="106"/>
    <col min="15364" max="15364" width="37.7109375" style="106" customWidth="1"/>
    <col min="15365" max="15365" width="12.140625" style="106" customWidth="1"/>
    <col min="15366" max="15366" width="13.28515625" style="106" customWidth="1"/>
    <col min="15367" max="15367" width="11.28515625" style="106" customWidth="1"/>
    <col min="15368" max="15616" width="9.140625" style="106"/>
    <col min="15617" max="15617" width="4.7109375" style="106" customWidth="1"/>
    <col min="15618" max="15618" width="6.140625" style="106" customWidth="1"/>
    <col min="15619" max="15619" width="9.140625" style="106"/>
    <col min="15620" max="15620" width="37.7109375" style="106" customWidth="1"/>
    <col min="15621" max="15621" width="12.140625" style="106" customWidth="1"/>
    <col min="15622" max="15622" width="13.28515625" style="106" customWidth="1"/>
    <col min="15623" max="15623" width="11.28515625" style="106" customWidth="1"/>
    <col min="15624" max="15872" width="9.140625" style="106"/>
    <col min="15873" max="15873" width="4.7109375" style="106" customWidth="1"/>
    <col min="15874" max="15874" width="6.140625" style="106" customWidth="1"/>
    <col min="15875" max="15875" width="9.140625" style="106"/>
    <col min="15876" max="15876" width="37.7109375" style="106" customWidth="1"/>
    <col min="15877" max="15877" width="12.140625" style="106" customWidth="1"/>
    <col min="15878" max="15878" width="13.28515625" style="106" customWidth="1"/>
    <col min="15879" max="15879" width="11.28515625" style="106" customWidth="1"/>
    <col min="15880" max="16128" width="9.140625" style="106"/>
    <col min="16129" max="16129" width="4.7109375" style="106" customWidth="1"/>
    <col min="16130" max="16130" width="6.140625" style="106" customWidth="1"/>
    <col min="16131" max="16131" width="9.140625" style="106"/>
    <col min="16132" max="16132" width="37.7109375" style="106" customWidth="1"/>
    <col min="16133" max="16133" width="12.140625" style="106" customWidth="1"/>
    <col min="16134" max="16134" width="13.28515625" style="106" customWidth="1"/>
    <col min="16135" max="16135" width="11.28515625" style="106" customWidth="1"/>
    <col min="16136" max="16384" width="9.140625" style="106"/>
  </cols>
  <sheetData>
    <row r="1" spans="1:9" x14ac:dyDescent="0.25">
      <c r="D1" s="248"/>
      <c r="E1" s="615" t="s">
        <v>271</v>
      </c>
      <c r="F1" s="615"/>
      <c r="G1" s="615"/>
    </row>
    <row r="3" spans="1:9" ht="52.5" customHeight="1" x14ac:dyDescent="0.25">
      <c r="A3" s="616" t="s">
        <v>287</v>
      </c>
      <c r="B3" s="616"/>
      <c r="C3" s="616"/>
      <c r="D3" s="616"/>
      <c r="E3" s="616"/>
      <c r="F3" s="631"/>
      <c r="G3" s="631"/>
    </row>
    <row r="4" spans="1:9" ht="15.75" thickBot="1" x14ac:dyDescent="0.3">
      <c r="D4" s="315"/>
      <c r="E4" s="406"/>
    </row>
    <row r="5" spans="1:9" x14ac:dyDescent="0.25">
      <c r="A5" s="618" t="s">
        <v>176</v>
      </c>
      <c r="B5" s="649" t="s">
        <v>3</v>
      </c>
      <c r="C5" s="649" t="s">
        <v>89</v>
      </c>
      <c r="D5" s="622" t="s">
        <v>272</v>
      </c>
      <c r="E5" s="664" t="s">
        <v>251</v>
      </c>
      <c r="F5" s="624" t="s">
        <v>232</v>
      </c>
      <c r="G5" s="626" t="s">
        <v>6</v>
      </c>
    </row>
    <row r="6" spans="1:9" x14ac:dyDescent="0.25">
      <c r="A6" s="619"/>
      <c r="B6" s="623"/>
      <c r="C6" s="623"/>
      <c r="D6" s="650"/>
      <c r="E6" s="665"/>
      <c r="F6" s="667"/>
      <c r="G6" s="655"/>
    </row>
    <row r="7" spans="1:9" x14ac:dyDescent="0.25">
      <c r="A7" s="619"/>
      <c r="B7" s="623"/>
      <c r="C7" s="623"/>
      <c r="D7" s="650"/>
      <c r="E7" s="666"/>
      <c r="F7" s="625"/>
      <c r="G7" s="627"/>
    </row>
    <row r="8" spans="1:9" ht="15.75" thickBot="1" x14ac:dyDescent="0.3">
      <c r="A8" s="430">
        <v>1</v>
      </c>
      <c r="B8" s="431">
        <v>2</v>
      </c>
      <c r="C8" s="432">
        <v>3</v>
      </c>
      <c r="D8" s="433">
        <v>4</v>
      </c>
      <c r="E8" s="434">
        <v>5</v>
      </c>
      <c r="F8" s="435">
        <v>6</v>
      </c>
      <c r="G8" s="436">
        <v>7</v>
      </c>
    </row>
    <row r="9" spans="1:9" ht="37.5" customHeight="1" thickBot="1" x14ac:dyDescent="0.3">
      <c r="A9" s="656" t="s">
        <v>273</v>
      </c>
      <c r="B9" s="657"/>
      <c r="C9" s="658"/>
      <c r="D9" s="437" t="s">
        <v>274</v>
      </c>
      <c r="E9" s="438">
        <v>156000</v>
      </c>
      <c r="F9" s="439">
        <v>155910.79</v>
      </c>
      <c r="G9" s="440">
        <f t="shared" ref="G9:G22" si="0">F9/E9*100</f>
        <v>99.9428141025641</v>
      </c>
    </row>
    <row r="10" spans="1:9" ht="22.5" customHeight="1" thickBot="1" x14ac:dyDescent="0.3">
      <c r="A10" s="443">
        <v>2</v>
      </c>
      <c r="B10" s="444">
        <v>600</v>
      </c>
      <c r="C10" s="445">
        <v>60014</v>
      </c>
      <c r="D10" s="446" t="s">
        <v>275</v>
      </c>
      <c r="E10" s="447">
        <v>156000</v>
      </c>
      <c r="F10" s="126">
        <v>155910.79</v>
      </c>
      <c r="G10" s="127">
        <f t="shared" si="0"/>
        <v>99.9428141025641</v>
      </c>
    </row>
    <row r="11" spans="1:9" ht="38.25" customHeight="1" thickBot="1" x14ac:dyDescent="0.3">
      <c r="A11" s="656" t="s">
        <v>276</v>
      </c>
      <c r="B11" s="659"/>
      <c r="C11" s="660"/>
      <c r="D11" s="437" t="s">
        <v>235</v>
      </c>
      <c r="E11" s="438">
        <f>E12+E13+E14+E15+E16+E17+E18+E19+E20+E21</f>
        <v>462950</v>
      </c>
      <c r="F11" s="439">
        <f>F12+F13+F14+F15+F16+F17+F18+F19+F20+F21</f>
        <v>427001.87</v>
      </c>
      <c r="G11" s="440">
        <f t="shared" si="0"/>
        <v>92.234986499621982</v>
      </c>
    </row>
    <row r="12" spans="1:9" ht="38.25" x14ac:dyDescent="0.25">
      <c r="A12" s="448">
        <v>1</v>
      </c>
      <c r="B12" s="449">
        <v>754</v>
      </c>
      <c r="C12" s="450">
        <v>75412</v>
      </c>
      <c r="D12" s="451" t="s">
        <v>277</v>
      </c>
      <c r="E12" s="452">
        <v>19000</v>
      </c>
      <c r="F12" s="441">
        <v>19000</v>
      </c>
      <c r="G12" s="442">
        <f t="shared" si="0"/>
        <v>100</v>
      </c>
    </row>
    <row r="13" spans="1:9" ht="22.5" customHeight="1" x14ac:dyDescent="0.25">
      <c r="A13" s="471">
        <v>2</v>
      </c>
      <c r="B13" s="472">
        <v>754</v>
      </c>
      <c r="C13" s="473">
        <v>75412</v>
      </c>
      <c r="D13" s="474" t="s">
        <v>286</v>
      </c>
      <c r="E13" s="447">
        <v>35550</v>
      </c>
      <c r="F13" s="126">
        <v>0</v>
      </c>
      <c r="G13" s="127">
        <f t="shared" si="0"/>
        <v>0</v>
      </c>
    </row>
    <row r="14" spans="1:9" ht="153" x14ac:dyDescent="0.25">
      <c r="A14" s="453">
        <v>3</v>
      </c>
      <c r="B14" s="454">
        <v>852</v>
      </c>
      <c r="C14" s="454">
        <v>85295</v>
      </c>
      <c r="D14" s="455" t="s">
        <v>278</v>
      </c>
      <c r="E14" s="456">
        <v>70000</v>
      </c>
      <c r="F14" s="457">
        <v>70000</v>
      </c>
      <c r="G14" s="458">
        <f t="shared" si="0"/>
        <v>100</v>
      </c>
    </row>
    <row r="15" spans="1:9" ht="25.5" x14ac:dyDescent="0.25">
      <c r="A15" s="459">
        <v>4</v>
      </c>
      <c r="B15" s="460">
        <v>926</v>
      </c>
      <c r="C15" s="460">
        <v>92605</v>
      </c>
      <c r="D15" s="324" t="s">
        <v>279</v>
      </c>
      <c r="E15" s="461">
        <v>200000</v>
      </c>
      <c r="F15" s="126">
        <v>199956.07</v>
      </c>
      <c r="G15" s="127">
        <f t="shared" si="0"/>
        <v>99.978035000000006</v>
      </c>
      <c r="H15" s="123"/>
      <c r="I15" s="123"/>
    </row>
    <row r="16" spans="1:9" ht="25.5" x14ac:dyDescent="0.25">
      <c r="A16" s="459">
        <v>5</v>
      </c>
      <c r="B16" s="460">
        <v>926</v>
      </c>
      <c r="C16" s="460">
        <v>92605</v>
      </c>
      <c r="D16" s="324" t="s">
        <v>280</v>
      </c>
      <c r="E16" s="461">
        <v>24200</v>
      </c>
      <c r="F16" s="126">
        <v>24159.75</v>
      </c>
      <c r="G16" s="127">
        <f t="shared" si="0"/>
        <v>99.83367768595042</v>
      </c>
      <c r="H16" s="123"/>
      <c r="I16" s="123"/>
    </row>
    <row r="17" spans="1:8" ht="25.5" x14ac:dyDescent="0.25">
      <c r="A17" s="459">
        <v>6</v>
      </c>
      <c r="B17" s="460">
        <v>926</v>
      </c>
      <c r="C17" s="460">
        <v>92605</v>
      </c>
      <c r="D17" s="462" t="s">
        <v>281</v>
      </c>
      <c r="E17" s="461">
        <v>28400</v>
      </c>
      <c r="F17" s="126">
        <v>28112.92</v>
      </c>
      <c r="G17" s="127">
        <f t="shared" si="0"/>
        <v>98.989154929577467</v>
      </c>
    </row>
    <row r="18" spans="1:8" ht="25.5" x14ac:dyDescent="0.25">
      <c r="A18" s="459">
        <v>7</v>
      </c>
      <c r="B18" s="460">
        <v>926</v>
      </c>
      <c r="C18" s="460">
        <v>92605</v>
      </c>
      <c r="D18" s="462" t="s">
        <v>282</v>
      </c>
      <c r="E18" s="461">
        <v>28000</v>
      </c>
      <c r="F18" s="126">
        <v>28000</v>
      </c>
      <c r="G18" s="127">
        <f t="shared" si="0"/>
        <v>100</v>
      </c>
    </row>
    <row r="19" spans="1:8" ht="23.25" customHeight="1" x14ac:dyDescent="0.25">
      <c r="A19" s="459">
        <v>8</v>
      </c>
      <c r="B19" s="460">
        <v>926</v>
      </c>
      <c r="C19" s="460">
        <v>92605</v>
      </c>
      <c r="D19" s="462" t="s">
        <v>283</v>
      </c>
      <c r="E19" s="461">
        <v>7800</v>
      </c>
      <c r="F19" s="126">
        <v>7773.13</v>
      </c>
      <c r="G19" s="127">
        <f t="shared" si="0"/>
        <v>99.655512820512826</v>
      </c>
    </row>
    <row r="20" spans="1:8" ht="22.5" customHeight="1" x14ac:dyDescent="0.25">
      <c r="A20" s="463">
        <v>9</v>
      </c>
      <c r="B20" s="464">
        <v>926</v>
      </c>
      <c r="C20" s="464">
        <v>92605</v>
      </c>
      <c r="D20" s="465" t="s">
        <v>284</v>
      </c>
      <c r="E20" s="466">
        <v>25000</v>
      </c>
      <c r="F20" s="126">
        <v>25000</v>
      </c>
      <c r="G20" s="127">
        <f t="shared" si="0"/>
        <v>100</v>
      </c>
    </row>
    <row r="21" spans="1:8" ht="22.5" customHeight="1" x14ac:dyDescent="0.25">
      <c r="A21" s="463">
        <v>10</v>
      </c>
      <c r="B21" s="464">
        <v>926</v>
      </c>
      <c r="C21" s="464">
        <v>92605</v>
      </c>
      <c r="D21" s="467" t="s">
        <v>285</v>
      </c>
      <c r="E21" s="466">
        <v>25000</v>
      </c>
      <c r="F21" s="441">
        <v>25000</v>
      </c>
      <c r="G21" s="442">
        <f t="shared" si="0"/>
        <v>100</v>
      </c>
      <c r="H21" s="123"/>
    </row>
    <row r="22" spans="1:8" ht="21" customHeight="1" thickBot="1" x14ac:dyDescent="0.3">
      <c r="A22" s="661" t="s">
        <v>231</v>
      </c>
      <c r="B22" s="662"/>
      <c r="C22" s="662"/>
      <c r="D22" s="663"/>
      <c r="E22" s="468">
        <f>E11+E9</f>
        <v>618950</v>
      </c>
      <c r="F22" s="469">
        <f>F11+F9</f>
        <v>582912.66</v>
      </c>
      <c r="G22" s="470">
        <f t="shared" si="0"/>
        <v>94.177665401082493</v>
      </c>
    </row>
    <row r="24" spans="1:8" x14ac:dyDescent="0.25">
      <c r="A24" s="338"/>
    </row>
  </sheetData>
  <mergeCells count="12">
    <mergeCell ref="A9:C9"/>
    <mergeCell ref="A11:C11"/>
    <mergeCell ref="A22:D22"/>
    <mergeCell ref="E1:G1"/>
    <mergeCell ref="A3:G3"/>
    <mergeCell ref="A5:A7"/>
    <mergeCell ref="B5:B7"/>
    <mergeCell ref="C5:C7"/>
    <mergeCell ref="D5:D7"/>
    <mergeCell ref="E5:E7"/>
    <mergeCell ref="F5:F7"/>
    <mergeCell ref="G5:G7"/>
  </mergeCells>
  <pageMargins left="0.51181102362204722" right="0.51181102362204722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H13" sqref="H13"/>
    </sheetView>
  </sheetViews>
  <sheetFormatPr defaultRowHeight="15" x14ac:dyDescent="0.25"/>
  <cols>
    <col min="1" max="1" width="11.5703125" style="106" customWidth="1"/>
    <col min="2" max="2" width="20.42578125" style="106" customWidth="1"/>
    <col min="3" max="3" width="13.42578125" style="106" customWidth="1"/>
    <col min="4" max="4" width="13" style="106" customWidth="1"/>
    <col min="5" max="5" width="43.140625" style="106" customWidth="1"/>
    <col min="6" max="6" width="14.7109375" style="106" customWidth="1"/>
    <col min="7" max="7" width="10" style="106" customWidth="1"/>
    <col min="8" max="8" width="12.140625" style="106" customWidth="1"/>
    <col min="9" max="9" width="10.140625" style="106" bestFit="1" customWidth="1"/>
    <col min="10" max="256" width="9.140625" style="106"/>
    <col min="257" max="257" width="12.140625" style="106" customWidth="1"/>
    <col min="258" max="258" width="24.140625" style="106" customWidth="1"/>
    <col min="259" max="259" width="13.42578125" style="106" customWidth="1"/>
    <col min="260" max="260" width="13" style="106" customWidth="1"/>
    <col min="261" max="261" width="43.140625" style="106" customWidth="1"/>
    <col min="262" max="262" width="14.7109375" style="106" customWidth="1"/>
    <col min="263" max="263" width="9.140625" style="106"/>
    <col min="264" max="264" width="12.140625" style="106" customWidth="1"/>
    <col min="265" max="265" width="10.140625" style="106" bestFit="1" customWidth="1"/>
    <col min="266" max="512" width="9.140625" style="106"/>
    <col min="513" max="513" width="12.140625" style="106" customWidth="1"/>
    <col min="514" max="514" width="24.140625" style="106" customWidth="1"/>
    <col min="515" max="515" width="13.42578125" style="106" customWidth="1"/>
    <col min="516" max="516" width="13" style="106" customWidth="1"/>
    <col min="517" max="517" width="43.140625" style="106" customWidth="1"/>
    <col min="518" max="518" width="14.7109375" style="106" customWidth="1"/>
    <col min="519" max="519" width="9.140625" style="106"/>
    <col min="520" max="520" width="12.140625" style="106" customWidth="1"/>
    <col min="521" max="521" width="10.140625" style="106" bestFit="1" customWidth="1"/>
    <col min="522" max="768" width="9.140625" style="106"/>
    <col min="769" max="769" width="12.140625" style="106" customWidth="1"/>
    <col min="770" max="770" width="24.140625" style="106" customWidth="1"/>
    <col min="771" max="771" width="13.42578125" style="106" customWidth="1"/>
    <col min="772" max="772" width="13" style="106" customWidth="1"/>
    <col min="773" max="773" width="43.140625" style="106" customWidth="1"/>
    <col min="774" max="774" width="14.7109375" style="106" customWidth="1"/>
    <col min="775" max="775" width="9.140625" style="106"/>
    <col min="776" max="776" width="12.140625" style="106" customWidth="1"/>
    <col min="777" max="777" width="10.140625" style="106" bestFit="1" customWidth="1"/>
    <col min="778" max="1024" width="9.140625" style="106"/>
    <col min="1025" max="1025" width="12.140625" style="106" customWidth="1"/>
    <col min="1026" max="1026" width="24.140625" style="106" customWidth="1"/>
    <col min="1027" max="1027" width="13.42578125" style="106" customWidth="1"/>
    <col min="1028" max="1028" width="13" style="106" customWidth="1"/>
    <col min="1029" max="1029" width="43.140625" style="106" customWidth="1"/>
    <col min="1030" max="1030" width="14.7109375" style="106" customWidth="1"/>
    <col min="1031" max="1031" width="9.140625" style="106"/>
    <col min="1032" max="1032" width="12.140625" style="106" customWidth="1"/>
    <col min="1033" max="1033" width="10.140625" style="106" bestFit="1" customWidth="1"/>
    <col min="1034" max="1280" width="9.140625" style="106"/>
    <col min="1281" max="1281" width="12.140625" style="106" customWidth="1"/>
    <col min="1282" max="1282" width="24.140625" style="106" customWidth="1"/>
    <col min="1283" max="1283" width="13.42578125" style="106" customWidth="1"/>
    <col min="1284" max="1284" width="13" style="106" customWidth="1"/>
    <col min="1285" max="1285" width="43.140625" style="106" customWidth="1"/>
    <col min="1286" max="1286" width="14.7109375" style="106" customWidth="1"/>
    <col min="1287" max="1287" width="9.140625" style="106"/>
    <col min="1288" max="1288" width="12.140625" style="106" customWidth="1"/>
    <col min="1289" max="1289" width="10.140625" style="106" bestFit="1" customWidth="1"/>
    <col min="1290" max="1536" width="9.140625" style="106"/>
    <col min="1537" max="1537" width="12.140625" style="106" customWidth="1"/>
    <col min="1538" max="1538" width="24.140625" style="106" customWidth="1"/>
    <col min="1539" max="1539" width="13.42578125" style="106" customWidth="1"/>
    <col min="1540" max="1540" width="13" style="106" customWidth="1"/>
    <col min="1541" max="1541" width="43.140625" style="106" customWidth="1"/>
    <col min="1542" max="1542" width="14.7109375" style="106" customWidth="1"/>
    <col min="1543" max="1543" width="9.140625" style="106"/>
    <col min="1544" max="1544" width="12.140625" style="106" customWidth="1"/>
    <col min="1545" max="1545" width="10.140625" style="106" bestFit="1" customWidth="1"/>
    <col min="1546" max="1792" width="9.140625" style="106"/>
    <col min="1793" max="1793" width="12.140625" style="106" customWidth="1"/>
    <col min="1794" max="1794" width="24.140625" style="106" customWidth="1"/>
    <col min="1795" max="1795" width="13.42578125" style="106" customWidth="1"/>
    <col min="1796" max="1796" width="13" style="106" customWidth="1"/>
    <col min="1797" max="1797" width="43.140625" style="106" customWidth="1"/>
    <col min="1798" max="1798" width="14.7109375" style="106" customWidth="1"/>
    <col min="1799" max="1799" width="9.140625" style="106"/>
    <col min="1800" max="1800" width="12.140625" style="106" customWidth="1"/>
    <col min="1801" max="1801" width="10.140625" style="106" bestFit="1" customWidth="1"/>
    <col min="1802" max="2048" width="9.140625" style="106"/>
    <col min="2049" max="2049" width="12.140625" style="106" customWidth="1"/>
    <col min="2050" max="2050" width="24.140625" style="106" customWidth="1"/>
    <col min="2051" max="2051" width="13.42578125" style="106" customWidth="1"/>
    <col min="2052" max="2052" width="13" style="106" customWidth="1"/>
    <col min="2053" max="2053" width="43.140625" style="106" customWidth="1"/>
    <col min="2054" max="2054" width="14.7109375" style="106" customWidth="1"/>
    <col min="2055" max="2055" width="9.140625" style="106"/>
    <col min="2056" max="2056" width="12.140625" style="106" customWidth="1"/>
    <col min="2057" max="2057" width="10.140625" style="106" bestFit="1" customWidth="1"/>
    <col min="2058" max="2304" width="9.140625" style="106"/>
    <col min="2305" max="2305" width="12.140625" style="106" customWidth="1"/>
    <col min="2306" max="2306" width="24.140625" style="106" customWidth="1"/>
    <col min="2307" max="2307" width="13.42578125" style="106" customWidth="1"/>
    <col min="2308" max="2308" width="13" style="106" customWidth="1"/>
    <col min="2309" max="2309" width="43.140625" style="106" customWidth="1"/>
    <col min="2310" max="2310" width="14.7109375" style="106" customWidth="1"/>
    <col min="2311" max="2311" width="9.140625" style="106"/>
    <col min="2312" max="2312" width="12.140625" style="106" customWidth="1"/>
    <col min="2313" max="2313" width="10.140625" style="106" bestFit="1" customWidth="1"/>
    <col min="2314" max="2560" width="9.140625" style="106"/>
    <col min="2561" max="2561" width="12.140625" style="106" customWidth="1"/>
    <col min="2562" max="2562" width="24.140625" style="106" customWidth="1"/>
    <col min="2563" max="2563" width="13.42578125" style="106" customWidth="1"/>
    <col min="2564" max="2564" width="13" style="106" customWidth="1"/>
    <col min="2565" max="2565" width="43.140625" style="106" customWidth="1"/>
    <col min="2566" max="2566" width="14.7109375" style="106" customWidth="1"/>
    <col min="2567" max="2567" width="9.140625" style="106"/>
    <col min="2568" max="2568" width="12.140625" style="106" customWidth="1"/>
    <col min="2569" max="2569" width="10.140625" style="106" bestFit="1" customWidth="1"/>
    <col min="2570" max="2816" width="9.140625" style="106"/>
    <col min="2817" max="2817" width="12.140625" style="106" customWidth="1"/>
    <col min="2818" max="2818" width="24.140625" style="106" customWidth="1"/>
    <col min="2819" max="2819" width="13.42578125" style="106" customWidth="1"/>
    <col min="2820" max="2820" width="13" style="106" customWidth="1"/>
    <col min="2821" max="2821" width="43.140625" style="106" customWidth="1"/>
    <col min="2822" max="2822" width="14.7109375" style="106" customWidth="1"/>
    <col min="2823" max="2823" width="9.140625" style="106"/>
    <col min="2824" max="2824" width="12.140625" style="106" customWidth="1"/>
    <col min="2825" max="2825" width="10.140625" style="106" bestFit="1" customWidth="1"/>
    <col min="2826" max="3072" width="9.140625" style="106"/>
    <col min="3073" max="3073" width="12.140625" style="106" customWidth="1"/>
    <col min="3074" max="3074" width="24.140625" style="106" customWidth="1"/>
    <col min="3075" max="3075" width="13.42578125" style="106" customWidth="1"/>
    <col min="3076" max="3076" width="13" style="106" customWidth="1"/>
    <col min="3077" max="3077" width="43.140625" style="106" customWidth="1"/>
    <col min="3078" max="3078" width="14.7109375" style="106" customWidth="1"/>
    <col min="3079" max="3079" width="9.140625" style="106"/>
    <col min="3080" max="3080" width="12.140625" style="106" customWidth="1"/>
    <col min="3081" max="3081" width="10.140625" style="106" bestFit="1" customWidth="1"/>
    <col min="3082" max="3328" width="9.140625" style="106"/>
    <col min="3329" max="3329" width="12.140625" style="106" customWidth="1"/>
    <col min="3330" max="3330" width="24.140625" style="106" customWidth="1"/>
    <col min="3331" max="3331" width="13.42578125" style="106" customWidth="1"/>
    <col min="3332" max="3332" width="13" style="106" customWidth="1"/>
    <col min="3333" max="3333" width="43.140625" style="106" customWidth="1"/>
    <col min="3334" max="3334" width="14.7109375" style="106" customWidth="1"/>
    <col min="3335" max="3335" width="9.140625" style="106"/>
    <col min="3336" max="3336" width="12.140625" style="106" customWidth="1"/>
    <col min="3337" max="3337" width="10.140625" style="106" bestFit="1" customWidth="1"/>
    <col min="3338" max="3584" width="9.140625" style="106"/>
    <col min="3585" max="3585" width="12.140625" style="106" customWidth="1"/>
    <col min="3586" max="3586" width="24.140625" style="106" customWidth="1"/>
    <col min="3587" max="3587" width="13.42578125" style="106" customWidth="1"/>
    <col min="3588" max="3588" width="13" style="106" customWidth="1"/>
    <col min="3589" max="3589" width="43.140625" style="106" customWidth="1"/>
    <col min="3590" max="3590" width="14.7109375" style="106" customWidth="1"/>
    <col min="3591" max="3591" width="9.140625" style="106"/>
    <col min="3592" max="3592" width="12.140625" style="106" customWidth="1"/>
    <col min="3593" max="3593" width="10.140625" style="106" bestFit="1" customWidth="1"/>
    <col min="3594" max="3840" width="9.140625" style="106"/>
    <col min="3841" max="3841" width="12.140625" style="106" customWidth="1"/>
    <col min="3842" max="3842" width="24.140625" style="106" customWidth="1"/>
    <col min="3843" max="3843" width="13.42578125" style="106" customWidth="1"/>
    <col min="3844" max="3844" width="13" style="106" customWidth="1"/>
    <col min="3845" max="3845" width="43.140625" style="106" customWidth="1"/>
    <col min="3846" max="3846" width="14.7109375" style="106" customWidth="1"/>
    <col min="3847" max="3847" width="9.140625" style="106"/>
    <col min="3848" max="3848" width="12.140625" style="106" customWidth="1"/>
    <col min="3849" max="3849" width="10.140625" style="106" bestFit="1" customWidth="1"/>
    <col min="3850" max="4096" width="9.140625" style="106"/>
    <col min="4097" max="4097" width="12.140625" style="106" customWidth="1"/>
    <col min="4098" max="4098" width="24.140625" style="106" customWidth="1"/>
    <col min="4099" max="4099" width="13.42578125" style="106" customWidth="1"/>
    <col min="4100" max="4100" width="13" style="106" customWidth="1"/>
    <col min="4101" max="4101" width="43.140625" style="106" customWidth="1"/>
    <col min="4102" max="4102" width="14.7109375" style="106" customWidth="1"/>
    <col min="4103" max="4103" width="9.140625" style="106"/>
    <col min="4104" max="4104" width="12.140625" style="106" customWidth="1"/>
    <col min="4105" max="4105" width="10.140625" style="106" bestFit="1" customWidth="1"/>
    <col min="4106" max="4352" width="9.140625" style="106"/>
    <col min="4353" max="4353" width="12.140625" style="106" customWidth="1"/>
    <col min="4354" max="4354" width="24.140625" style="106" customWidth="1"/>
    <col min="4355" max="4355" width="13.42578125" style="106" customWidth="1"/>
    <col min="4356" max="4356" width="13" style="106" customWidth="1"/>
    <col min="4357" max="4357" width="43.140625" style="106" customWidth="1"/>
    <col min="4358" max="4358" width="14.7109375" style="106" customWidth="1"/>
    <col min="4359" max="4359" width="9.140625" style="106"/>
    <col min="4360" max="4360" width="12.140625" style="106" customWidth="1"/>
    <col min="4361" max="4361" width="10.140625" style="106" bestFit="1" customWidth="1"/>
    <col min="4362" max="4608" width="9.140625" style="106"/>
    <col min="4609" max="4609" width="12.140625" style="106" customWidth="1"/>
    <col min="4610" max="4610" width="24.140625" style="106" customWidth="1"/>
    <col min="4611" max="4611" width="13.42578125" style="106" customWidth="1"/>
    <col min="4612" max="4612" width="13" style="106" customWidth="1"/>
    <col min="4613" max="4613" width="43.140625" style="106" customWidth="1"/>
    <col min="4614" max="4614" width="14.7109375" style="106" customWidth="1"/>
    <col min="4615" max="4615" width="9.140625" style="106"/>
    <col min="4616" max="4616" width="12.140625" style="106" customWidth="1"/>
    <col min="4617" max="4617" width="10.140625" style="106" bestFit="1" customWidth="1"/>
    <col min="4618" max="4864" width="9.140625" style="106"/>
    <col min="4865" max="4865" width="12.140625" style="106" customWidth="1"/>
    <col min="4866" max="4866" width="24.140625" style="106" customWidth="1"/>
    <col min="4867" max="4867" width="13.42578125" style="106" customWidth="1"/>
    <col min="4868" max="4868" width="13" style="106" customWidth="1"/>
    <col min="4869" max="4869" width="43.140625" style="106" customWidth="1"/>
    <col min="4870" max="4870" width="14.7109375" style="106" customWidth="1"/>
    <col min="4871" max="4871" width="9.140625" style="106"/>
    <col min="4872" max="4872" width="12.140625" style="106" customWidth="1"/>
    <col min="4873" max="4873" width="10.140625" style="106" bestFit="1" customWidth="1"/>
    <col min="4874" max="5120" width="9.140625" style="106"/>
    <col min="5121" max="5121" width="12.140625" style="106" customWidth="1"/>
    <col min="5122" max="5122" width="24.140625" style="106" customWidth="1"/>
    <col min="5123" max="5123" width="13.42578125" style="106" customWidth="1"/>
    <col min="5124" max="5124" width="13" style="106" customWidth="1"/>
    <col min="5125" max="5125" width="43.140625" style="106" customWidth="1"/>
    <col min="5126" max="5126" width="14.7109375" style="106" customWidth="1"/>
    <col min="5127" max="5127" width="9.140625" style="106"/>
    <col min="5128" max="5128" width="12.140625" style="106" customWidth="1"/>
    <col min="5129" max="5129" width="10.140625" style="106" bestFit="1" customWidth="1"/>
    <col min="5130" max="5376" width="9.140625" style="106"/>
    <col min="5377" max="5377" width="12.140625" style="106" customWidth="1"/>
    <col min="5378" max="5378" width="24.140625" style="106" customWidth="1"/>
    <col min="5379" max="5379" width="13.42578125" style="106" customWidth="1"/>
    <col min="5380" max="5380" width="13" style="106" customWidth="1"/>
    <col min="5381" max="5381" width="43.140625" style="106" customWidth="1"/>
    <col min="5382" max="5382" width="14.7109375" style="106" customWidth="1"/>
    <col min="5383" max="5383" width="9.140625" style="106"/>
    <col min="5384" max="5384" width="12.140625" style="106" customWidth="1"/>
    <col min="5385" max="5385" width="10.140625" style="106" bestFit="1" customWidth="1"/>
    <col min="5386" max="5632" width="9.140625" style="106"/>
    <col min="5633" max="5633" width="12.140625" style="106" customWidth="1"/>
    <col min="5634" max="5634" width="24.140625" style="106" customWidth="1"/>
    <col min="5635" max="5635" width="13.42578125" style="106" customWidth="1"/>
    <col min="5636" max="5636" width="13" style="106" customWidth="1"/>
    <col min="5637" max="5637" width="43.140625" style="106" customWidth="1"/>
    <col min="5638" max="5638" width="14.7109375" style="106" customWidth="1"/>
    <col min="5639" max="5639" width="9.140625" style="106"/>
    <col min="5640" max="5640" width="12.140625" style="106" customWidth="1"/>
    <col min="5641" max="5641" width="10.140625" style="106" bestFit="1" customWidth="1"/>
    <col min="5642" max="5888" width="9.140625" style="106"/>
    <col min="5889" max="5889" width="12.140625" style="106" customWidth="1"/>
    <col min="5890" max="5890" width="24.140625" style="106" customWidth="1"/>
    <col min="5891" max="5891" width="13.42578125" style="106" customWidth="1"/>
    <col min="5892" max="5892" width="13" style="106" customWidth="1"/>
    <col min="5893" max="5893" width="43.140625" style="106" customWidth="1"/>
    <col min="5894" max="5894" width="14.7109375" style="106" customWidth="1"/>
    <col min="5895" max="5895" width="9.140625" style="106"/>
    <col min="5896" max="5896" width="12.140625" style="106" customWidth="1"/>
    <col min="5897" max="5897" width="10.140625" style="106" bestFit="1" customWidth="1"/>
    <col min="5898" max="6144" width="9.140625" style="106"/>
    <col min="6145" max="6145" width="12.140625" style="106" customWidth="1"/>
    <col min="6146" max="6146" width="24.140625" style="106" customWidth="1"/>
    <col min="6147" max="6147" width="13.42578125" style="106" customWidth="1"/>
    <col min="6148" max="6148" width="13" style="106" customWidth="1"/>
    <col min="6149" max="6149" width="43.140625" style="106" customWidth="1"/>
    <col min="6150" max="6150" width="14.7109375" style="106" customWidth="1"/>
    <col min="6151" max="6151" width="9.140625" style="106"/>
    <col min="6152" max="6152" width="12.140625" style="106" customWidth="1"/>
    <col min="6153" max="6153" width="10.140625" style="106" bestFit="1" customWidth="1"/>
    <col min="6154" max="6400" width="9.140625" style="106"/>
    <col min="6401" max="6401" width="12.140625" style="106" customWidth="1"/>
    <col min="6402" max="6402" width="24.140625" style="106" customWidth="1"/>
    <col min="6403" max="6403" width="13.42578125" style="106" customWidth="1"/>
    <col min="6404" max="6404" width="13" style="106" customWidth="1"/>
    <col min="6405" max="6405" width="43.140625" style="106" customWidth="1"/>
    <col min="6406" max="6406" width="14.7109375" style="106" customWidth="1"/>
    <col min="6407" max="6407" width="9.140625" style="106"/>
    <col min="6408" max="6408" width="12.140625" style="106" customWidth="1"/>
    <col min="6409" max="6409" width="10.140625" style="106" bestFit="1" customWidth="1"/>
    <col min="6410" max="6656" width="9.140625" style="106"/>
    <col min="6657" max="6657" width="12.140625" style="106" customWidth="1"/>
    <col min="6658" max="6658" width="24.140625" style="106" customWidth="1"/>
    <col min="6659" max="6659" width="13.42578125" style="106" customWidth="1"/>
    <col min="6660" max="6660" width="13" style="106" customWidth="1"/>
    <col min="6661" max="6661" width="43.140625" style="106" customWidth="1"/>
    <col min="6662" max="6662" width="14.7109375" style="106" customWidth="1"/>
    <col min="6663" max="6663" width="9.140625" style="106"/>
    <col min="6664" max="6664" width="12.140625" style="106" customWidth="1"/>
    <col min="6665" max="6665" width="10.140625" style="106" bestFit="1" customWidth="1"/>
    <col min="6666" max="6912" width="9.140625" style="106"/>
    <col min="6913" max="6913" width="12.140625" style="106" customWidth="1"/>
    <col min="6914" max="6914" width="24.140625" style="106" customWidth="1"/>
    <col min="6915" max="6915" width="13.42578125" style="106" customWidth="1"/>
    <col min="6916" max="6916" width="13" style="106" customWidth="1"/>
    <col min="6917" max="6917" width="43.140625" style="106" customWidth="1"/>
    <col min="6918" max="6918" width="14.7109375" style="106" customWidth="1"/>
    <col min="6919" max="6919" width="9.140625" style="106"/>
    <col min="6920" max="6920" width="12.140625" style="106" customWidth="1"/>
    <col min="6921" max="6921" width="10.140625" style="106" bestFit="1" customWidth="1"/>
    <col min="6922" max="7168" width="9.140625" style="106"/>
    <col min="7169" max="7169" width="12.140625" style="106" customWidth="1"/>
    <col min="7170" max="7170" width="24.140625" style="106" customWidth="1"/>
    <col min="7171" max="7171" width="13.42578125" style="106" customWidth="1"/>
    <col min="7172" max="7172" width="13" style="106" customWidth="1"/>
    <col min="7173" max="7173" width="43.140625" style="106" customWidth="1"/>
    <col min="7174" max="7174" width="14.7109375" style="106" customWidth="1"/>
    <col min="7175" max="7175" width="9.140625" style="106"/>
    <col min="7176" max="7176" width="12.140625" style="106" customWidth="1"/>
    <col min="7177" max="7177" width="10.140625" style="106" bestFit="1" customWidth="1"/>
    <col min="7178" max="7424" width="9.140625" style="106"/>
    <col min="7425" max="7425" width="12.140625" style="106" customWidth="1"/>
    <col min="7426" max="7426" width="24.140625" style="106" customWidth="1"/>
    <col min="7427" max="7427" width="13.42578125" style="106" customWidth="1"/>
    <col min="7428" max="7428" width="13" style="106" customWidth="1"/>
    <col min="7429" max="7429" width="43.140625" style="106" customWidth="1"/>
    <col min="7430" max="7430" width="14.7109375" style="106" customWidth="1"/>
    <col min="7431" max="7431" width="9.140625" style="106"/>
    <col min="7432" max="7432" width="12.140625" style="106" customWidth="1"/>
    <col min="7433" max="7433" width="10.140625" style="106" bestFit="1" customWidth="1"/>
    <col min="7434" max="7680" width="9.140625" style="106"/>
    <col min="7681" max="7681" width="12.140625" style="106" customWidth="1"/>
    <col min="7682" max="7682" width="24.140625" style="106" customWidth="1"/>
    <col min="7683" max="7683" width="13.42578125" style="106" customWidth="1"/>
    <col min="7684" max="7684" width="13" style="106" customWidth="1"/>
    <col min="7685" max="7685" width="43.140625" style="106" customWidth="1"/>
    <col min="7686" max="7686" width="14.7109375" style="106" customWidth="1"/>
    <col min="7687" max="7687" width="9.140625" style="106"/>
    <col min="7688" max="7688" width="12.140625" style="106" customWidth="1"/>
    <col min="7689" max="7689" width="10.140625" style="106" bestFit="1" customWidth="1"/>
    <col min="7690" max="7936" width="9.140625" style="106"/>
    <col min="7937" max="7937" width="12.140625" style="106" customWidth="1"/>
    <col min="7938" max="7938" width="24.140625" style="106" customWidth="1"/>
    <col min="7939" max="7939" width="13.42578125" style="106" customWidth="1"/>
    <col min="7940" max="7940" width="13" style="106" customWidth="1"/>
    <col min="7941" max="7941" width="43.140625" style="106" customWidth="1"/>
    <col min="7942" max="7942" width="14.7109375" style="106" customWidth="1"/>
    <col min="7943" max="7943" width="9.140625" style="106"/>
    <col min="7944" max="7944" width="12.140625" style="106" customWidth="1"/>
    <col min="7945" max="7945" width="10.140625" style="106" bestFit="1" customWidth="1"/>
    <col min="7946" max="8192" width="9.140625" style="106"/>
    <col min="8193" max="8193" width="12.140625" style="106" customWidth="1"/>
    <col min="8194" max="8194" width="24.140625" style="106" customWidth="1"/>
    <col min="8195" max="8195" width="13.42578125" style="106" customWidth="1"/>
    <col min="8196" max="8196" width="13" style="106" customWidth="1"/>
    <col min="8197" max="8197" width="43.140625" style="106" customWidth="1"/>
    <col min="8198" max="8198" width="14.7109375" style="106" customWidth="1"/>
    <col min="8199" max="8199" width="9.140625" style="106"/>
    <col min="8200" max="8200" width="12.140625" style="106" customWidth="1"/>
    <col min="8201" max="8201" width="10.140625" style="106" bestFit="1" customWidth="1"/>
    <col min="8202" max="8448" width="9.140625" style="106"/>
    <col min="8449" max="8449" width="12.140625" style="106" customWidth="1"/>
    <col min="8450" max="8450" width="24.140625" style="106" customWidth="1"/>
    <col min="8451" max="8451" width="13.42578125" style="106" customWidth="1"/>
    <col min="8452" max="8452" width="13" style="106" customWidth="1"/>
    <col min="8453" max="8453" width="43.140625" style="106" customWidth="1"/>
    <col min="8454" max="8454" width="14.7109375" style="106" customWidth="1"/>
    <col min="8455" max="8455" width="9.140625" style="106"/>
    <col min="8456" max="8456" width="12.140625" style="106" customWidth="1"/>
    <col min="8457" max="8457" width="10.140625" style="106" bestFit="1" customWidth="1"/>
    <col min="8458" max="8704" width="9.140625" style="106"/>
    <col min="8705" max="8705" width="12.140625" style="106" customWidth="1"/>
    <col min="8706" max="8706" width="24.140625" style="106" customWidth="1"/>
    <col min="8707" max="8707" width="13.42578125" style="106" customWidth="1"/>
    <col min="8708" max="8708" width="13" style="106" customWidth="1"/>
    <col min="8709" max="8709" width="43.140625" style="106" customWidth="1"/>
    <col min="8710" max="8710" width="14.7109375" style="106" customWidth="1"/>
    <col min="8711" max="8711" width="9.140625" style="106"/>
    <col min="8712" max="8712" width="12.140625" style="106" customWidth="1"/>
    <col min="8713" max="8713" width="10.140625" style="106" bestFit="1" customWidth="1"/>
    <col min="8714" max="8960" width="9.140625" style="106"/>
    <col min="8961" max="8961" width="12.140625" style="106" customWidth="1"/>
    <col min="8962" max="8962" width="24.140625" style="106" customWidth="1"/>
    <col min="8963" max="8963" width="13.42578125" style="106" customWidth="1"/>
    <col min="8964" max="8964" width="13" style="106" customWidth="1"/>
    <col min="8965" max="8965" width="43.140625" style="106" customWidth="1"/>
    <col min="8966" max="8966" width="14.7109375" style="106" customWidth="1"/>
    <col min="8967" max="8967" width="9.140625" style="106"/>
    <col min="8968" max="8968" width="12.140625" style="106" customWidth="1"/>
    <col min="8969" max="8969" width="10.140625" style="106" bestFit="1" customWidth="1"/>
    <col min="8970" max="9216" width="9.140625" style="106"/>
    <col min="9217" max="9217" width="12.140625" style="106" customWidth="1"/>
    <col min="9218" max="9218" width="24.140625" style="106" customWidth="1"/>
    <col min="9219" max="9219" width="13.42578125" style="106" customWidth="1"/>
    <col min="9220" max="9220" width="13" style="106" customWidth="1"/>
    <col min="9221" max="9221" width="43.140625" style="106" customWidth="1"/>
    <col min="9222" max="9222" width="14.7109375" style="106" customWidth="1"/>
    <col min="9223" max="9223" width="9.140625" style="106"/>
    <col min="9224" max="9224" width="12.140625" style="106" customWidth="1"/>
    <col min="9225" max="9225" width="10.140625" style="106" bestFit="1" customWidth="1"/>
    <col min="9226" max="9472" width="9.140625" style="106"/>
    <col min="9473" max="9473" width="12.140625" style="106" customWidth="1"/>
    <col min="9474" max="9474" width="24.140625" style="106" customWidth="1"/>
    <col min="9475" max="9475" width="13.42578125" style="106" customWidth="1"/>
    <col min="9476" max="9476" width="13" style="106" customWidth="1"/>
    <col min="9477" max="9477" width="43.140625" style="106" customWidth="1"/>
    <col min="9478" max="9478" width="14.7109375" style="106" customWidth="1"/>
    <col min="9479" max="9479" width="9.140625" style="106"/>
    <col min="9480" max="9480" width="12.140625" style="106" customWidth="1"/>
    <col min="9481" max="9481" width="10.140625" style="106" bestFit="1" customWidth="1"/>
    <col min="9482" max="9728" width="9.140625" style="106"/>
    <col min="9729" max="9729" width="12.140625" style="106" customWidth="1"/>
    <col min="9730" max="9730" width="24.140625" style="106" customWidth="1"/>
    <col min="9731" max="9731" width="13.42578125" style="106" customWidth="1"/>
    <col min="9732" max="9732" width="13" style="106" customWidth="1"/>
    <col min="9733" max="9733" width="43.140625" style="106" customWidth="1"/>
    <col min="9734" max="9734" width="14.7109375" style="106" customWidth="1"/>
    <col min="9735" max="9735" width="9.140625" style="106"/>
    <col min="9736" max="9736" width="12.140625" style="106" customWidth="1"/>
    <col min="9737" max="9737" width="10.140625" style="106" bestFit="1" customWidth="1"/>
    <col min="9738" max="9984" width="9.140625" style="106"/>
    <col min="9985" max="9985" width="12.140625" style="106" customWidth="1"/>
    <col min="9986" max="9986" width="24.140625" style="106" customWidth="1"/>
    <col min="9987" max="9987" width="13.42578125" style="106" customWidth="1"/>
    <col min="9988" max="9988" width="13" style="106" customWidth="1"/>
    <col min="9989" max="9989" width="43.140625" style="106" customWidth="1"/>
    <col min="9990" max="9990" width="14.7109375" style="106" customWidth="1"/>
    <col min="9991" max="9991" width="9.140625" style="106"/>
    <col min="9992" max="9992" width="12.140625" style="106" customWidth="1"/>
    <col min="9993" max="9993" width="10.140625" style="106" bestFit="1" customWidth="1"/>
    <col min="9994" max="10240" width="9.140625" style="106"/>
    <col min="10241" max="10241" width="12.140625" style="106" customWidth="1"/>
    <col min="10242" max="10242" width="24.140625" style="106" customWidth="1"/>
    <col min="10243" max="10243" width="13.42578125" style="106" customWidth="1"/>
    <col min="10244" max="10244" width="13" style="106" customWidth="1"/>
    <col min="10245" max="10245" width="43.140625" style="106" customWidth="1"/>
    <col min="10246" max="10246" width="14.7109375" style="106" customWidth="1"/>
    <col min="10247" max="10247" width="9.140625" style="106"/>
    <col min="10248" max="10248" width="12.140625" style="106" customWidth="1"/>
    <col min="10249" max="10249" width="10.140625" style="106" bestFit="1" customWidth="1"/>
    <col min="10250" max="10496" width="9.140625" style="106"/>
    <col min="10497" max="10497" width="12.140625" style="106" customWidth="1"/>
    <col min="10498" max="10498" width="24.140625" style="106" customWidth="1"/>
    <col min="10499" max="10499" width="13.42578125" style="106" customWidth="1"/>
    <col min="10500" max="10500" width="13" style="106" customWidth="1"/>
    <col min="10501" max="10501" width="43.140625" style="106" customWidth="1"/>
    <col min="10502" max="10502" width="14.7109375" style="106" customWidth="1"/>
    <col min="10503" max="10503" width="9.140625" style="106"/>
    <col min="10504" max="10504" width="12.140625" style="106" customWidth="1"/>
    <col min="10505" max="10505" width="10.140625" style="106" bestFit="1" customWidth="1"/>
    <col min="10506" max="10752" width="9.140625" style="106"/>
    <col min="10753" max="10753" width="12.140625" style="106" customWidth="1"/>
    <col min="10754" max="10754" width="24.140625" style="106" customWidth="1"/>
    <col min="10755" max="10755" width="13.42578125" style="106" customWidth="1"/>
    <col min="10756" max="10756" width="13" style="106" customWidth="1"/>
    <col min="10757" max="10757" width="43.140625" style="106" customWidth="1"/>
    <col min="10758" max="10758" width="14.7109375" style="106" customWidth="1"/>
    <col min="10759" max="10759" width="9.140625" style="106"/>
    <col min="10760" max="10760" width="12.140625" style="106" customWidth="1"/>
    <col min="10761" max="10761" width="10.140625" style="106" bestFit="1" customWidth="1"/>
    <col min="10762" max="11008" width="9.140625" style="106"/>
    <col min="11009" max="11009" width="12.140625" style="106" customWidth="1"/>
    <col min="11010" max="11010" width="24.140625" style="106" customWidth="1"/>
    <col min="11011" max="11011" width="13.42578125" style="106" customWidth="1"/>
    <col min="11012" max="11012" width="13" style="106" customWidth="1"/>
    <col min="11013" max="11013" width="43.140625" style="106" customWidth="1"/>
    <col min="11014" max="11014" width="14.7109375" style="106" customWidth="1"/>
    <col min="11015" max="11015" width="9.140625" style="106"/>
    <col min="11016" max="11016" width="12.140625" style="106" customWidth="1"/>
    <col min="11017" max="11017" width="10.140625" style="106" bestFit="1" customWidth="1"/>
    <col min="11018" max="11264" width="9.140625" style="106"/>
    <col min="11265" max="11265" width="12.140625" style="106" customWidth="1"/>
    <col min="11266" max="11266" width="24.140625" style="106" customWidth="1"/>
    <col min="11267" max="11267" width="13.42578125" style="106" customWidth="1"/>
    <col min="11268" max="11268" width="13" style="106" customWidth="1"/>
    <col min="11269" max="11269" width="43.140625" style="106" customWidth="1"/>
    <col min="11270" max="11270" width="14.7109375" style="106" customWidth="1"/>
    <col min="11271" max="11271" width="9.140625" style="106"/>
    <col min="11272" max="11272" width="12.140625" style="106" customWidth="1"/>
    <col min="11273" max="11273" width="10.140625" style="106" bestFit="1" customWidth="1"/>
    <col min="11274" max="11520" width="9.140625" style="106"/>
    <col min="11521" max="11521" width="12.140625" style="106" customWidth="1"/>
    <col min="11522" max="11522" width="24.140625" style="106" customWidth="1"/>
    <col min="11523" max="11523" width="13.42578125" style="106" customWidth="1"/>
    <col min="11524" max="11524" width="13" style="106" customWidth="1"/>
    <col min="11525" max="11525" width="43.140625" style="106" customWidth="1"/>
    <col min="11526" max="11526" width="14.7109375" style="106" customWidth="1"/>
    <col min="11527" max="11527" width="9.140625" style="106"/>
    <col min="11528" max="11528" width="12.140625" style="106" customWidth="1"/>
    <col min="11529" max="11529" width="10.140625" style="106" bestFit="1" customWidth="1"/>
    <col min="11530" max="11776" width="9.140625" style="106"/>
    <col min="11777" max="11777" width="12.140625" style="106" customWidth="1"/>
    <col min="11778" max="11778" width="24.140625" style="106" customWidth="1"/>
    <col min="11779" max="11779" width="13.42578125" style="106" customWidth="1"/>
    <col min="11780" max="11780" width="13" style="106" customWidth="1"/>
    <col min="11781" max="11781" width="43.140625" style="106" customWidth="1"/>
    <col min="11782" max="11782" width="14.7109375" style="106" customWidth="1"/>
    <col min="11783" max="11783" width="9.140625" style="106"/>
    <col min="11784" max="11784" width="12.140625" style="106" customWidth="1"/>
    <col min="11785" max="11785" width="10.140625" style="106" bestFit="1" customWidth="1"/>
    <col min="11786" max="12032" width="9.140625" style="106"/>
    <col min="12033" max="12033" width="12.140625" style="106" customWidth="1"/>
    <col min="12034" max="12034" width="24.140625" style="106" customWidth="1"/>
    <col min="12035" max="12035" width="13.42578125" style="106" customWidth="1"/>
    <col min="12036" max="12036" width="13" style="106" customWidth="1"/>
    <col min="12037" max="12037" width="43.140625" style="106" customWidth="1"/>
    <col min="12038" max="12038" width="14.7109375" style="106" customWidth="1"/>
    <col min="12039" max="12039" width="9.140625" style="106"/>
    <col min="12040" max="12040" width="12.140625" style="106" customWidth="1"/>
    <col min="12041" max="12041" width="10.140625" style="106" bestFit="1" customWidth="1"/>
    <col min="12042" max="12288" width="9.140625" style="106"/>
    <col min="12289" max="12289" width="12.140625" style="106" customWidth="1"/>
    <col min="12290" max="12290" width="24.140625" style="106" customWidth="1"/>
    <col min="12291" max="12291" width="13.42578125" style="106" customWidth="1"/>
    <col min="12292" max="12292" width="13" style="106" customWidth="1"/>
    <col min="12293" max="12293" width="43.140625" style="106" customWidth="1"/>
    <col min="12294" max="12294" width="14.7109375" style="106" customWidth="1"/>
    <col min="12295" max="12295" width="9.140625" style="106"/>
    <col min="12296" max="12296" width="12.140625" style="106" customWidth="1"/>
    <col min="12297" max="12297" width="10.140625" style="106" bestFit="1" customWidth="1"/>
    <col min="12298" max="12544" width="9.140625" style="106"/>
    <col min="12545" max="12545" width="12.140625" style="106" customWidth="1"/>
    <col min="12546" max="12546" width="24.140625" style="106" customWidth="1"/>
    <col min="12547" max="12547" width="13.42578125" style="106" customWidth="1"/>
    <col min="12548" max="12548" width="13" style="106" customWidth="1"/>
    <col min="12549" max="12549" width="43.140625" style="106" customWidth="1"/>
    <col min="12550" max="12550" width="14.7109375" style="106" customWidth="1"/>
    <col min="12551" max="12551" width="9.140625" style="106"/>
    <col min="12552" max="12552" width="12.140625" style="106" customWidth="1"/>
    <col min="12553" max="12553" width="10.140625" style="106" bestFit="1" customWidth="1"/>
    <col min="12554" max="12800" width="9.140625" style="106"/>
    <col min="12801" max="12801" width="12.140625" style="106" customWidth="1"/>
    <col min="12802" max="12802" width="24.140625" style="106" customWidth="1"/>
    <col min="12803" max="12803" width="13.42578125" style="106" customWidth="1"/>
    <col min="12804" max="12804" width="13" style="106" customWidth="1"/>
    <col min="12805" max="12805" width="43.140625" style="106" customWidth="1"/>
    <col min="12806" max="12806" width="14.7109375" style="106" customWidth="1"/>
    <col min="12807" max="12807" width="9.140625" style="106"/>
    <col min="12808" max="12808" width="12.140625" style="106" customWidth="1"/>
    <col min="12809" max="12809" width="10.140625" style="106" bestFit="1" customWidth="1"/>
    <col min="12810" max="13056" width="9.140625" style="106"/>
    <col min="13057" max="13057" width="12.140625" style="106" customWidth="1"/>
    <col min="13058" max="13058" width="24.140625" style="106" customWidth="1"/>
    <col min="13059" max="13059" width="13.42578125" style="106" customWidth="1"/>
    <col min="13060" max="13060" width="13" style="106" customWidth="1"/>
    <col min="13061" max="13061" width="43.140625" style="106" customWidth="1"/>
    <col min="13062" max="13062" width="14.7109375" style="106" customWidth="1"/>
    <col min="13063" max="13063" width="9.140625" style="106"/>
    <col min="13064" max="13064" width="12.140625" style="106" customWidth="1"/>
    <col min="13065" max="13065" width="10.140625" style="106" bestFit="1" customWidth="1"/>
    <col min="13066" max="13312" width="9.140625" style="106"/>
    <col min="13313" max="13313" width="12.140625" style="106" customWidth="1"/>
    <col min="13314" max="13314" width="24.140625" style="106" customWidth="1"/>
    <col min="13315" max="13315" width="13.42578125" style="106" customWidth="1"/>
    <col min="13316" max="13316" width="13" style="106" customWidth="1"/>
    <col min="13317" max="13317" width="43.140625" style="106" customWidth="1"/>
    <col min="13318" max="13318" width="14.7109375" style="106" customWidth="1"/>
    <col min="13319" max="13319" width="9.140625" style="106"/>
    <col min="13320" max="13320" width="12.140625" style="106" customWidth="1"/>
    <col min="13321" max="13321" width="10.140625" style="106" bestFit="1" customWidth="1"/>
    <col min="13322" max="13568" width="9.140625" style="106"/>
    <col min="13569" max="13569" width="12.140625" style="106" customWidth="1"/>
    <col min="13570" max="13570" width="24.140625" style="106" customWidth="1"/>
    <col min="13571" max="13571" width="13.42578125" style="106" customWidth="1"/>
    <col min="13572" max="13572" width="13" style="106" customWidth="1"/>
    <col min="13573" max="13573" width="43.140625" style="106" customWidth="1"/>
    <col min="13574" max="13574" width="14.7109375" style="106" customWidth="1"/>
    <col min="13575" max="13575" width="9.140625" style="106"/>
    <col min="13576" max="13576" width="12.140625" style="106" customWidth="1"/>
    <col min="13577" max="13577" width="10.140625" style="106" bestFit="1" customWidth="1"/>
    <col min="13578" max="13824" width="9.140625" style="106"/>
    <col min="13825" max="13825" width="12.140625" style="106" customWidth="1"/>
    <col min="13826" max="13826" width="24.140625" style="106" customWidth="1"/>
    <col min="13827" max="13827" width="13.42578125" style="106" customWidth="1"/>
    <col min="13828" max="13828" width="13" style="106" customWidth="1"/>
    <col min="13829" max="13829" width="43.140625" style="106" customWidth="1"/>
    <col min="13830" max="13830" width="14.7109375" style="106" customWidth="1"/>
    <col min="13831" max="13831" width="9.140625" style="106"/>
    <col min="13832" max="13832" width="12.140625" style="106" customWidth="1"/>
    <col min="13833" max="13833" width="10.140625" style="106" bestFit="1" customWidth="1"/>
    <col min="13834" max="14080" width="9.140625" style="106"/>
    <col min="14081" max="14081" width="12.140625" style="106" customWidth="1"/>
    <col min="14082" max="14082" width="24.140625" style="106" customWidth="1"/>
    <col min="14083" max="14083" width="13.42578125" style="106" customWidth="1"/>
    <col min="14084" max="14084" width="13" style="106" customWidth="1"/>
    <col min="14085" max="14085" width="43.140625" style="106" customWidth="1"/>
    <col min="14086" max="14086" width="14.7109375" style="106" customWidth="1"/>
    <col min="14087" max="14087" width="9.140625" style="106"/>
    <col min="14088" max="14088" width="12.140625" style="106" customWidth="1"/>
    <col min="14089" max="14089" width="10.140625" style="106" bestFit="1" customWidth="1"/>
    <col min="14090" max="14336" width="9.140625" style="106"/>
    <col min="14337" max="14337" width="12.140625" style="106" customWidth="1"/>
    <col min="14338" max="14338" width="24.140625" style="106" customWidth="1"/>
    <col min="14339" max="14339" width="13.42578125" style="106" customWidth="1"/>
    <col min="14340" max="14340" width="13" style="106" customWidth="1"/>
    <col min="14341" max="14341" width="43.140625" style="106" customWidth="1"/>
    <col min="14342" max="14342" width="14.7109375" style="106" customWidth="1"/>
    <col min="14343" max="14343" width="9.140625" style="106"/>
    <col min="14344" max="14344" width="12.140625" style="106" customWidth="1"/>
    <col min="14345" max="14345" width="10.140625" style="106" bestFit="1" customWidth="1"/>
    <col min="14346" max="14592" width="9.140625" style="106"/>
    <col min="14593" max="14593" width="12.140625" style="106" customWidth="1"/>
    <col min="14594" max="14594" width="24.140625" style="106" customWidth="1"/>
    <col min="14595" max="14595" width="13.42578125" style="106" customWidth="1"/>
    <col min="14596" max="14596" width="13" style="106" customWidth="1"/>
    <col min="14597" max="14597" width="43.140625" style="106" customWidth="1"/>
    <col min="14598" max="14598" width="14.7109375" style="106" customWidth="1"/>
    <col min="14599" max="14599" width="9.140625" style="106"/>
    <col min="14600" max="14600" width="12.140625" style="106" customWidth="1"/>
    <col min="14601" max="14601" width="10.140625" style="106" bestFit="1" customWidth="1"/>
    <col min="14602" max="14848" width="9.140625" style="106"/>
    <col min="14849" max="14849" width="12.140625" style="106" customWidth="1"/>
    <col min="14850" max="14850" width="24.140625" style="106" customWidth="1"/>
    <col min="14851" max="14851" width="13.42578125" style="106" customWidth="1"/>
    <col min="14852" max="14852" width="13" style="106" customWidth="1"/>
    <col min="14853" max="14853" width="43.140625" style="106" customWidth="1"/>
    <col min="14854" max="14854" width="14.7109375" style="106" customWidth="1"/>
    <col min="14855" max="14855" width="9.140625" style="106"/>
    <col min="14856" max="14856" width="12.140625" style="106" customWidth="1"/>
    <col min="14857" max="14857" width="10.140625" style="106" bestFit="1" customWidth="1"/>
    <col min="14858" max="15104" width="9.140625" style="106"/>
    <col min="15105" max="15105" width="12.140625" style="106" customWidth="1"/>
    <col min="15106" max="15106" width="24.140625" style="106" customWidth="1"/>
    <col min="15107" max="15107" width="13.42578125" style="106" customWidth="1"/>
    <col min="15108" max="15108" width="13" style="106" customWidth="1"/>
    <col min="15109" max="15109" width="43.140625" style="106" customWidth="1"/>
    <col min="15110" max="15110" width="14.7109375" style="106" customWidth="1"/>
    <col min="15111" max="15111" width="9.140625" style="106"/>
    <col min="15112" max="15112" width="12.140625" style="106" customWidth="1"/>
    <col min="15113" max="15113" width="10.140625" style="106" bestFit="1" customWidth="1"/>
    <col min="15114" max="15360" width="9.140625" style="106"/>
    <col min="15361" max="15361" width="12.140625" style="106" customWidth="1"/>
    <col min="15362" max="15362" width="24.140625" style="106" customWidth="1"/>
    <col min="15363" max="15363" width="13.42578125" style="106" customWidth="1"/>
    <col min="15364" max="15364" width="13" style="106" customWidth="1"/>
    <col min="15365" max="15365" width="43.140625" style="106" customWidth="1"/>
    <col min="15366" max="15366" width="14.7109375" style="106" customWidth="1"/>
    <col min="15367" max="15367" width="9.140625" style="106"/>
    <col min="15368" max="15368" width="12.140625" style="106" customWidth="1"/>
    <col min="15369" max="15369" width="10.140625" style="106" bestFit="1" customWidth="1"/>
    <col min="15370" max="15616" width="9.140625" style="106"/>
    <col min="15617" max="15617" width="12.140625" style="106" customWidth="1"/>
    <col min="15618" max="15618" width="24.140625" style="106" customWidth="1"/>
    <col min="15619" max="15619" width="13.42578125" style="106" customWidth="1"/>
    <col min="15620" max="15620" width="13" style="106" customWidth="1"/>
    <col min="15621" max="15621" width="43.140625" style="106" customWidth="1"/>
    <col min="15622" max="15622" width="14.7109375" style="106" customWidth="1"/>
    <col min="15623" max="15623" width="9.140625" style="106"/>
    <col min="15624" max="15624" width="12.140625" style="106" customWidth="1"/>
    <col min="15625" max="15625" width="10.140625" style="106" bestFit="1" customWidth="1"/>
    <col min="15626" max="15872" width="9.140625" style="106"/>
    <col min="15873" max="15873" width="12.140625" style="106" customWidth="1"/>
    <col min="15874" max="15874" width="24.140625" style="106" customWidth="1"/>
    <col min="15875" max="15875" width="13.42578125" style="106" customWidth="1"/>
    <col min="15876" max="15876" width="13" style="106" customWidth="1"/>
    <col min="15877" max="15877" width="43.140625" style="106" customWidth="1"/>
    <col min="15878" max="15878" width="14.7109375" style="106" customWidth="1"/>
    <col min="15879" max="15879" width="9.140625" style="106"/>
    <col min="15880" max="15880" width="12.140625" style="106" customWidth="1"/>
    <col min="15881" max="15881" width="10.140625" style="106" bestFit="1" customWidth="1"/>
    <col min="15882" max="16128" width="9.140625" style="106"/>
    <col min="16129" max="16129" width="12.140625" style="106" customWidth="1"/>
    <col min="16130" max="16130" width="24.140625" style="106" customWidth="1"/>
    <col min="16131" max="16131" width="13.42578125" style="106" customWidth="1"/>
    <col min="16132" max="16132" width="13" style="106" customWidth="1"/>
    <col min="16133" max="16133" width="43.140625" style="106" customWidth="1"/>
    <col min="16134" max="16134" width="14.7109375" style="106" customWidth="1"/>
    <col min="16135" max="16135" width="9.140625" style="106"/>
    <col min="16136" max="16136" width="12.140625" style="106" customWidth="1"/>
    <col min="16137" max="16137" width="10.140625" style="106" bestFit="1" customWidth="1"/>
    <col min="16138" max="16384" width="9.140625" style="106"/>
  </cols>
  <sheetData>
    <row r="1" spans="1:9" x14ac:dyDescent="0.25">
      <c r="G1" s="615" t="s">
        <v>289</v>
      </c>
      <c r="H1" s="615"/>
    </row>
    <row r="2" spans="1:9" x14ac:dyDescent="0.25">
      <c r="E2" s="248"/>
    </row>
    <row r="3" spans="1:9" ht="18" x14ac:dyDescent="0.25">
      <c r="A3" s="648" t="s">
        <v>300</v>
      </c>
      <c r="B3" s="648"/>
      <c r="C3" s="648"/>
      <c r="D3" s="648"/>
      <c r="E3" s="648"/>
      <c r="F3" s="648"/>
      <c r="G3" s="648"/>
    </row>
    <row r="4" spans="1:9" ht="18" x14ac:dyDescent="0.25">
      <c r="A4" s="475"/>
      <c r="B4" s="475"/>
      <c r="C4" s="475"/>
      <c r="D4" s="475"/>
      <c r="E4" s="475"/>
      <c r="F4" s="475"/>
      <c r="G4" s="475"/>
    </row>
    <row r="5" spans="1:9" x14ac:dyDescent="0.25">
      <c r="A5" s="671"/>
      <c r="B5" s="668" t="s">
        <v>290</v>
      </c>
      <c r="C5" s="668" t="s">
        <v>291</v>
      </c>
      <c r="D5" s="675" t="s">
        <v>292</v>
      </c>
      <c r="E5" s="676"/>
      <c r="F5" s="675" t="s">
        <v>293</v>
      </c>
      <c r="G5" s="677"/>
      <c r="H5" s="668" t="s">
        <v>294</v>
      </c>
    </row>
    <row r="6" spans="1:9" x14ac:dyDescent="0.25">
      <c r="A6" s="672"/>
      <c r="B6" s="673"/>
      <c r="C6" s="651"/>
      <c r="D6" s="668" t="s">
        <v>295</v>
      </c>
      <c r="E6" s="476" t="s">
        <v>296</v>
      </c>
      <c r="F6" s="668" t="s">
        <v>295</v>
      </c>
      <c r="G6" s="477" t="s">
        <v>296</v>
      </c>
      <c r="H6" s="651"/>
    </row>
    <row r="7" spans="1:9" x14ac:dyDescent="0.25">
      <c r="A7" s="672"/>
      <c r="B7" s="673"/>
      <c r="C7" s="651"/>
      <c r="D7" s="651"/>
      <c r="E7" s="668" t="s">
        <v>297</v>
      </c>
      <c r="F7" s="651"/>
      <c r="G7" s="668" t="s">
        <v>298</v>
      </c>
      <c r="H7" s="651"/>
    </row>
    <row r="8" spans="1:9" ht="17.25" customHeight="1" x14ac:dyDescent="0.25">
      <c r="A8" s="621"/>
      <c r="B8" s="674"/>
      <c r="C8" s="640"/>
      <c r="D8" s="640"/>
      <c r="E8" s="640"/>
      <c r="F8" s="640"/>
      <c r="G8" s="640"/>
      <c r="H8" s="640"/>
    </row>
    <row r="9" spans="1:9" x14ac:dyDescent="0.25">
      <c r="A9" s="478">
        <v>1</v>
      </c>
      <c r="B9" s="478">
        <v>2</v>
      </c>
      <c r="C9" s="478">
        <v>3</v>
      </c>
      <c r="D9" s="478">
        <v>4</v>
      </c>
      <c r="E9" s="478">
        <v>5</v>
      </c>
      <c r="F9" s="478">
        <v>6</v>
      </c>
      <c r="G9" s="478">
        <v>7</v>
      </c>
      <c r="H9" s="478">
        <v>8</v>
      </c>
    </row>
    <row r="10" spans="1:9" ht="229.5" x14ac:dyDescent="0.25">
      <c r="A10" s="479" t="s">
        <v>80</v>
      </c>
      <c r="B10" s="480" t="s">
        <v>299</v>
      </c>
      <c r="C10" s="481">
        <v>-28882.89</v>
      </c>
      <c r="D10" s="482">
        <v>7430000</v>
      </c>
      <c r="E10" s="483" t="s">
        <v>301</v>
      </c>
      <c r="F10" s="481">
        <v>7372470</v>
      </c>
      <c r="G10" s="481">
        <v>0</v>
      </c>
      <c r="H10" s="484">
        <v>28647.11</v>
      </c>
      <c r="I10" s="123"/>
    </row>
    <row r="11" spans="1:9" ht="48.75" customHeight="1" x14ac:dyDescent="0.25">
      <c r="A11" s="485" t="s">
        <v>85</v>
      </c>
      <c r="B11" s="486" t="s">
        <v>299</v>
      </c>
      <c r="C11" s="482">
        <v>-28882.89</v>
      </c>
      <c r="D11" s="126">
        <v>6327935.0300000003</v>
      </c>
      <c r="E11" s="487">
        <v>897371.57</v>
      </c>
      <c r="F11" s="482">
        <v>6583630.4800000004</v>
      </c>
      <c r="G11" s="482">
        <v>0</v>
      </c>
      <c r="H11" s="488">
        <v>-284578.34000000003</v>
      </c>
      <c r="I11" s="123"/>
    </row>
    <row r="12" spans="1:9" ht="19.5" customHeight="1" x14ac:dyDescent="0.25">
      <c r="A12" s="669" t="s">
        <v>6</v>
      </c>
      <c r="B12" s="670"/>
      <c r="C12" s="489">
        <f>C11/C10*100</f>
        <v>100</v>
      </c>
      <c r="D12" s="490">
        <f>D11/D10*100</f>
        <v>85.167362449528937</v>
      </c>
      <c r="E12" s="491">
        <v>77.739999999999995</v>
      </c>
      <c r="F12" s="489">
        <f>F11/F10*100</f>
        <v>89.300200339913232</v>
      </c>
      <c r="G12" s="489">
        <v>0</v>
      </c>
      <c r="H12" s="489">
        <f>H11/H10*100</f>
        <v>-993.39284137213144</v>
      </c>
    </row>
    <row r="14" spans="1:9" x14ac:dyDescent="0.25">
      <c r="A14" s="405"/>
      <c r="C14" s="123"/>
    </row>
    <row r="15" spans="1:9" x14ac:dyDescent="0.25">
      <c r="A15" s="405"/>
      <c r="C15" s="123"/>
      <c r="H15" s="123"/>
    </row>
    <row r="16" spans="1:9" x14ac:dyDescent="0.25">
      <c r="A16" s="405"/>
    </row>
    <row r="17" spans="1:1" x14ac:dyDescent="0.25">
      <c r="A17" s="405"/>
    </row>
  </sheetData>
  <mergeCells count="13">
    <mergeCell ref="E7:E8"/>
    <mergeCell ref="G7:G8"/>
    <mergeCell ref="A12:B12"/>
    <mergeCell ref="G1:H1"/>
    <mergeCell ref="A3:G3"/>
    <mergeCell ref="A5:A8"/>
    <mergeCell ref="B5:B8"/>
    <mergeCell ref="C5:C8"/>
    <mergeCell ref="D5:E5"/>
    <mergeCell ref="F5:G5"/>
    <mergeCell ref="H5:H8"/>
    <mergeCell ref="D6:D8"/>
    <mergeCell ref="F6:F8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23" zoomScaleNormal="100" workbookViewId="0">
      <selection activeCell="J23" sqref="J23"/>
    </sheetView>
  </sheetViews>
  <sheetFormatPr defaultRowHeight="15" x14ac:dyDescent="0.25"/>
  <cols>
    <col min="1" max="1" width="5.7109375" style="106" customWidth="1"/>
    <col min="2" max="2" width="7.7109375" style="106" customWidth="1"/>
    <col min="3" max="3" width="9.140625" style="106"/>
    <col min="4" max="4" width="22.42578125" style="106" customWidth="1"/>
    <col min="5" max="5" width="47.85546875" style="106" customWidth="1"/>
    <col min="6" max="6" width="12.7109375" style="106" customWidth="1"/>
    <col min="7" max="7" width="12.85546875" style="106" customWidth="1"/>
    <col min="8" max="8" width="11" style="106" customWidth="1"/>
    <col min="9" max="9" width="9.140625" style="106"/>
    <col min="10" max="10" width="10" style="106" bestFit="1" customWidth="1"/>
    <col min="11" max="256" width="9.140625" style="106"/>
    <col min="257" max="257" width="5.7109375" style="106" customWidth="1"/>
    <col min="258" max="258" width="7.7109375" style="106" customWidth="1"/>
    <col min="259" max="259" width="9.140625" style="106"/>
    <col min="260" max="260" width="22.42578125" style="106" customWidth="1"/>
    <col min="261" max="261" width="47.85546875" style="106" customWidth="1"/>
    <col min="262" max="262" width="12.7109375" style="106" customWidth="1"/>
    <col min="263" max="263" width="12.85546875" style="106" customWidth="1"/>
    <col min="264" max="264" width="11" style="106" customWidth="1"/>
    <col min="265" max="512" width="9.140625" style="106"/>
    <col min="513" max="513" width="5.7109375" style="106" customWidth="1"/>
    <col min="514" max="514" width="7.7109375" style="106" customWidth="1"/>
    <col min="515" max="515" width="9.140625" style="106"/>
    <col min="516" max="516" width="22.42578125" style="106" customWidth="1"/>
    <col min="517" max="517" width="47.85546875" style="106" customWidth="1"/>
    <col min="518" max="518" width="12.7109375" style="106" customWidth="1"/>
    <col min="519" max="519" width="12.85546875" style="106" customWidth="1"/>
    <col min="520" max="520" width="11" style="106" customWidth="1"/>
    <col min="521" max="768" width="9.140625" style="106"/>
    <col min="769" max="769" width="5.7109375" style="106" customWidth="1"/>
    <col min="770" max="770" width="7.7109375" style="106" customWidth="1"/>
    <col min="771" max="771" width="9.140625" style="106"/>
    <col min="772" max="772" width="22.42578125" style="106" customWidth="1"/>
    <col min="773" max="773" width="47.85546875" style="106" customWidth="1"/>
    <col min="774" max="774" width="12.7109375" style="106" customWidth="1"/>
    <col min="775" max="775" width="12.85546875" style="106" customWidth="1"/>
    <col min="776" max="776" width="11" style="106" customWidth="1"/>
    <col min="777" max="1024" width="9.140625" style="106"/>
    <col min="1025" max="1025" width="5.7109375" style="106" customWidth="1"/>
    <col min="1026" max="1026" width="7.7109375" style="106" customWidth="1"/>
    <col min="1027" max="1027" width="9.140625" style="106"/>
    <col min="1028" max="1028" width="22.42578125" style="106" customWidth="1"/>
    <col min="1029" max="1029" width="47.85546875" style="106" customWidth="1"/>
    <col min="1030" max="1030" width="12.7109375" style="106" customWidth="1"/>
    <col min="1031" max="1031" width="12.85546875" style="106" customWidth="1"/>
    <col min="1032" max="1032" width="11" style="106" customWidth="1"/>
    <col min="1033" max="1280" width="9.140625" style="106"/>
    <col min="1281" max="1281" width="5.7109375" style="106" customWidth="1"/>
    <col min="1282" max="1282" width="7.7109375" style="106" customWidth="1"/>
    <col min="1283" max="1283" width="9.140625" style="106"/>
    <col min="1284" max="1284" width="22.42578125" style="106" customWidth="1"/>
    <col min="1285" max="1285" width="47.85546875" style="106" customWidth="1"/>
    <col min="1286" max="1286" width="12.7109375" style="106" customWidth="1"/>
    <col min="1287" max="1287" width="12.85546875" style="106" customWidth="1"/>
    <col min="1288" max="1288" width="11" style="106" customWidth="1"/>
    <col min="1289" max="1536" width="9.140625" style="106"/>
    <col min="1537" max="1537" width="5.7109375" style="106" customWidth="1"/>
    <col min="1538" max="1538" width="7.7109375" style="106" customWidth="1"/>
    <col min="1539" max="1539" width="9.140625" style="106"/>
    <col min="1540" max="1540" width="22.42578125" style="106" customWidth="1"/>
    <col min="1541" max="1541" width="47.85546875" style="106" customWidth="1"/>
    <col min="1542" max="1542" width="12.7109375" style="106" customWidth="1"/>
    <col min="1543" max="1543" width="12.85546875" style="106" customWidth="1"/>
    <col min="1544" max="1544" width="11" style="106" customWidth="1"/>
    <col min="1545" max="1792" width="9.140625" style="106"/>
    <col min="1793" max="1793" width="5.7109375" style="106" customWidth="1"/>
    <col min="1794" max="1794" width="7.7109375" style="106" customWidth="1"/>
    <col min="1795" max="1795" width="9.140625" style="106"/>
    <col min="1796" max="1796" width="22.42578125" style="106" customWidth="1"/>
    <col min="1797" max="1797" width="47.85546875" style="106" customWidth="1"/>
    <col min="1798" max="1798" width="12.7109375" style="106" customWidth="1"/>
    <col min="1799" max="1799" width="12.85546875" style="106" customWidth="1"/>
    <col min="1800" max="1800" width="11" style="106" customWidth="1"/>
    <col min="1801" max="2048" width="9.140625" style="106"/>
    <col min="2049" max="2049" width="5.7109375" style="106" customWidth="1"/>
    <col min="2050" max="2050" width="7.7109375" style="106" customWidth="1"/>
    <col min="2051" max="2051" width="9.140625" style="106"/>
    <col min="2052" max="2052" width="22.42578125" style="106" customWidth="1"/>
    <col min="2053" max="2053" width="47.85546875" style="106" customWidth="1"/>
    <col min="2054" max="2054" width="12.7109375" style="106" customWidth="1"/>
    <col min="2055" max="2055" width="12.85546875" style="106" customWidth="1"/>
    <col min="2056" max="2056" width="11" style="106" customWidth="1"/>
    <col min="2057" max="2304" width="9.140625" style="106"/>
    <col min="2305" max="2305" width="5.7109375" style="106" customWidth="1"/>
    <col min="2306" max="2306" width="7.7109375" style="106" customWidth="1"/>
    <col min="2307" max="2307" width="9.140625" style="106"/>
    <col min="2308" max="2308" width="22.42578125" style="106" customWidth="1"/>
    <col min="2309" max="2309" width="47.85546875" style="106" customWidth="1"/>
    <col min="2310" max="2310" width="12.7109375" style="106" customWidth="1"/>
    <col min="2311" max="2311" width="12.85546875" style="106" customWidth="1"/>
    <col min="2312" max="2312" width="11" style="106" customWidth="1"/>
    <col min="2313" max="2560" width="9.140625" style="106"/>
    <col min="2561" max="2561" width="5.7109375" style="106" customWidth="1"/>
    <col min="2562" max="2562" width="7.7109375" style="106" customWidth="1"/>
    <col min="2563" max="2563" width="9.140625" style="106"/>
    <col min="2564" max="2564" width="22.42578125" style="106" customWidth="1"/>
    <col min="2565" max="2565" width="47.85546875" style="106" customWidth="1"/>
    <col min="2566" max="2566" width="12.7109375" style="106" customWidth="1"/>
    <col min="2567" max="2567" width="12.85546875" style="106" customWidth="1"/>
    <col min="2568" max="2568" width="11" style="106" customWidth="1"/>
    <col min="2569" max="2816" width="9.140625" style="106"/>
    <col min="2817" max="2817" width="5.7109375" style="106" customWidth="1"/>
    <col min="2818" max="2818" width="7.7109375" style="106" customWidth="1"/>
    <col min="2819" max="2819" width="9.140625" style="106"/>
    <col min="2820" max="2820" width="22.42578125" style="106" customWidth="1"/>
    <col min="2821" max="2821" width="47.85546875" style="106" customWidth="1"/>
    <col min="2822" max="2822" width="12.7109375" style="106" customWidth="1"/>
    <col min="2823" max="2823" width="12.85546875" style="106" customWidth="1"/>
    <col min="2824" max="2824" width="11" style="106" customWidth="1"/>
    <col min="2825" max="3072" width="9.140625" style="106"/>
    <col min="3073" max="3073" width="5.7109375" style="106" customWidth="1"/>
    <col min="3074" max="3074" width="7.7109375" style="106" customWidth="1"/>
    <col min="3075" max="3075" width="9.140625" style="106"/>
    <col min="3076" max="3076" width="22.42578125" style="106" customWidth="1"/>
    <col min="3077" max="3077" width="47.85546875" style="106" customWidth="1"/>
    <col min="3078" max="3078" width="12.7109375" style="106" customWidth="1"/>
    <col min="3079" max="3079" width="12.85546875" style="106" customWidth="1"/>
    <col min="3080" max="3080" width="11" style="106" customWidth="1"/>
    <col min="3081" max="3328" width="9.140625" style="106"/>
    <col min="3329" max="3329" width="5.7109375" style="106" customWidth="1"/>
    <col min="3330" max="3330" width="7.7109375" style="106" customWidth="1"/>
    <col min="3331" max="3331" width="9.140625" style="106"/>
    <col min="3332" max="3332" width="22.42578125" style="106" customWidth="1"/>
    <col min="3333" max="3333" width="47.85546875" style="106" customWidth="1"/>
    <col min="3334" max="3334" width="12.7109375" style="106" customWidth="1"/>
    <col min="3335" max="3335" width="12.85546875" style="106" customWidth="1"/>
    <col min="3336" max="3336" width="11" style="106" customWidth="1"/>
    <col min="3337" max="3584" width="9.140625" style="106"/>
    <col min="3585" max="3585" width="5.7109375" style="106" customWidth="1"/>
    <col min="3586" max="3586" width="7.7109375" style="106" customWidth="1"/>
    <col min="3587" max="3587" width="9.140625" style="106"/>
    <col min="3588" max="3588" width="22.42578125" style="106" customWidth="1"/>
    <col min="3589" max="3589" width="47.85546875" style="106" customWidth="1"/>
    <col min="3590" max="3590" width="12.7109375" style="106" customWidth="1"/>
    <col min="3591" max="3591" width="12.85546875" style="106" customWidth="1"/>
    <col min="3592" max="3592" width="11" style="106" customWidth="1"/>
    <col min="3593" max="3840" width="9.140625" style="106"/>
    <col min="3841" max="3841" width="5.7109375" style="106" customWidth="1"/>
    <col min="3842" max="3842" width="7.7109375" style="106" customWidth="1"/>
    <col min="3843" max="3843" width="9.140625" style="106"/>
    <col min="3844" max="3844" width="22.42578125" style="106" customWidth="1"/>
    <col min="3845" max="3845" width="47.85546875" style="106" customWidth="1"/>
    <col min="3846" max="3846" width="12.7109375" style="106" customWidth="1"/>
    <col min="3847" max="3847" width="12.85546875" style="106" customWidth="1"/>
    <col min="3848" max="3848" width="11" style="106" customWidth="1"/>
    <col min="3849" max="4096" width="9.140625" style="106"/>
    <col min="4097" max="4097" width="5.7109375" style="106" customWidth="1"/>
    <col min="4098" max="4098" width="7.7109375" style="106" customWidth="1"/>
    <col min="4099" max="4099" width="9.140625" style="106"/>
    <col min="4100" max="4100" width="22.42578125" style="106" customWidth="1"/>
    <col min="4101" max="4101" width="47.85546875" style="106" customWidth="1"/>
    <col min="4102" max="4102" width="12.7109375" style="106" customWidth="1"/>
    <col min="4103" max="4103" width="12.85546875" style="106" customWidth="1"/>
    <col min="4104" max="4104" width="11" style="106" customWidth="1"/>
    <col min="4105" max="4352" width="9.140625" style="106"/>
    <col min="4353" max="4353" width="5.7109375" style="106" customWidth="1"/>
    <col min="4354" max="4354" width="7.7109375" style="106" customWidth="1"/>
    <col min="4355" max="4355" width="9.140625" style="106"/>
    <col min="4356" max="4356" width="22.42578125" style="106" customWidth="1"/>
    <col min="4357" max="4357" width="47.85546875" style="106" customWidth="1"/>
    <col min="4358" max="4358" width="12.7109375" style="106" customWidth="1"/>
    <col min="4359" max="4359" width="12.85546875" style="106" customWidth="1"/>
    <col min="4360" max="4360" width="11" style="106" customWidth="1"/>
    <col min="4361" max="4608" width="9.140625" style="106"/>
    <col min="4609" max="4609" width="5.7109375" style="106" customWidth="1"/>
    <col min="4610" max="4610" width="7.7109375" style="106" customWidth="1"/>
    <col min="4611" max="4611" width="9.140625" style="106"/>
    <col min="4612" max="4612" width="22.42578125" style="106" customWidth="1"/>
    <col min="4613" max="4613" width="47.85546875" style="106" customWidth="1"/>
    <col min="4614" max="4614" width="12.7109375" style="106" customWidth="1"/>
    <col min="4615" max="4615" width="12.85546875" style="106" customWidth="1"/>
    <col min="4616" max="4616" width="11" style="106" customWidth="1"/>
    <col min="4617" max="4864" width="9.140625" style="106"/>
    <col min="4865" max="4865" width="5.7109375" style="106" customWidth="1"/>
    <col min="4866" max="4866" width="7.7109375" style="106" customWidth="1"/>
    <col min="4867" max="4867" width="9.140625" style="106"/>
    <col min="4868" max="4868" width="22.42578125" style="106" customWidth="1"/>
    <col min="4869" max="4869" width="47.85546875" style="106" customWidth="1"/>
    <col min="4870" max="4870" width="12.7109375" style="106" customWidth="1"/>
    <col min="4871" max="4871" width="12.85546875" style="106" customWidth="1"/>
    <col min="4872" max="4872" width="11" style="106" customWidth="1"/>
    <col min="4873" max="5120" width="9.140625" style="106"/>
    <col min="5121" max="5121" width="5.7109375" style="106" customWidth="1"/>
    <col min="5122" max="5122" width="7.7109375" style="106" customWidth="1"/>
    <col min="5123" max="5123" width="9.140625" style="106"/>
    <col min="5124" max="5124" width="22.42578125" style="106" customWidth="1"/>
    <col min="5125" max="5125" width="47.85546875" style="106" customWidth="1"/>
    <col min="5126" max="5126" width="12.7109375" style="106" customWidth="1"/>
    <col min="5127" max="5127" width="12.85546875" style="106" customWidth="1"/>
    <col min="5128" max="5128" width="11" style="106" customWidth="1"/>
    <col min="5129" max="5376" width="9.140625" style="106"/>
    <col min="5377" max="5377" width="5.7109375" style="106" customWidth="1"/>
    <col min="5378" max="5378" width="7.7109375" style="106" customWidth="1"/>
    <col min="5379" max="5379" width="9.140625" style="106"/>
    <col min="5380" max="5380" width="22.42578125" style="106" customWidth="1"/>
    <col min="5381" max="5381" width="47.85546875" style="106" customWidth="1"/>
    <col min="5382" max="5382" width="12.7109375" style="106" customWidth="1"/>
    <col min="5383" max="5383" width="12.85546875" style="106" customWidth="1"/>
    <col min="5384" max="5384" width="11" style="106" customWidth="1"/>
    <col min="5385" max="5632" width="9.140625" style="106"/>
    <col min="5633" max="5633" width="5.7109375" style="106" customWidth="1"/>
    <col min="5634" max="5634" width="7.7109375" style="106" customWidth="1"/>
    <col min="5635" max="5635" width="9.140625" style="106"/>
    <col min="5636" max="5636" width="22.42578125" style="106" customWidth="1"/>
    <col min="5637" max="5637" width="47.85546875" style="106" customWidth="1"/>
    <col min="5638" max="5638" width="12.7109375" style="106" customWidth="1"/>
    <col min="5639" max="5639" width="12.85546875" style="106" customWidth="1"/>
    <col min="5640" max="5640" width="11" style="106" customWidth="1"/>
    <col min="5641" max="5888" width="9.140625" style="106"/>
    <col min="5889" max="5889" width="5.7109375" style="106" customWidth="1"/>
    <col min="5890" max="5890" width="7.7109375" style="106" customWidth="1"/>
    <col min="5891" max="5891" width="9.140625" style="106"/>
    <col min="5892" max="5892" width="22.42578125" style="106" customWidth="1"/>
    <col min="5893" max="5893" width="47.85546875" style="106" customWidth="1"/>
    <col min="5894" max="5894" width="12.7109375" style="106" customWidth="1"/>
    <col min="5895" max="5895" width="12.85546875" style="106" customWidth="1"/>
    <col min="5896" max="5896" width="11" style="106" customWidth="1"/>
    <col min="5897" max="6144" width="9.140625" style="106"/>
    <col min="6145" max="6145" width="5.7109375" style="106" customWidth="1"/>
    <col min="6146" max="6146" width="7.7109375" style="106" customWidth="1"/>
    <col min="6147" max="6147" width="9.140625" style="106"/>
    <col min="6148" max="6148" width="22.42578125" style="106" customWidth="1"/>
    <col min="6149" max="6149" width="47.85546875" style="106" customWidth="1"/>
    <col min="6150" max="6150" width="12.7109375" style="106" customWidth="1"/>
    <col min="6151" max="6151" width="12.85546875" style="106" customWidth="1"/>
    <col min="6152" max="6152" width="11" style="106" customWidth="1"/>
    <col min="6153" max="6400" width="9.140625" style="106"/>
    <col min="6401" max="6401" width="5.7109375" style="106" customWidth="1"/>
    <col min="6402" max="6402" width="7.7109375" style="106" customWidth="1"/>
    <col min="6403" max="6403" width="9.140625" style="106"/>
    <col min="6404" max="6404" width="22.42578125" style="106" customWidth="1"/>
    <col min="6405" max="6405" width="47.85546875" style="106" customWidth="1"/>
    <col min="6406" max="6406" width="12.7109375" style="106" customWidth="1"/>
    <col min="6407" max="6407" width="12.85546875" style="106" customWidth="1"/>
    <col min="6408" max="6408" width="11" style="106" customWidth="1"/>
    <col min="6409" max="6656" width="9.140625" style="106"/>
    <col min="6657" max="6657" width="5.7109375" style="106" customWidth="1"/>
    <col min="6658" max="6658" width="7.7109375" style="106" customWidth="1"/>
    <col min="6659" max="6659" width="9.140625" style="106"/>
    <col min="6660" max="6660" width="22.42578125" style="106" customWidth="1"/>
    <col min="6661" max="6661" width="47.85546875" style="106" customWidth="1"/>
    <col min="6662" max="6662" width="12.7109375" style="106" customWidth="1"/>
    <col min="6663" max="6663" width="12.85546875" style="106" customWidth="1"/>
    <col min="6664" max="6664" width="11" style="106" customWidth="1"/>
    <col min="6665" max="6912" width="9.140625" style="106"/>
    <col min="6913" max="6913" width="5.7109375" style="106" customWidth="1"/>
    <col min="6914" max="6914" width="7.7109375" style="106" customWidth="1"/>
    <col min="6915" max="6915" width="9.140625" style="106"/>
    <col min="6916" max="6916" width="22.42578125" style="106" customWidth="1"/>
    <col min="6917" max="6917" width="47.85546875" style="106" customWidth="1"/>
    <col min="6918" max="6918" width="12.7109375" style="106" customWidth="1"/>
    <col min="6919" max="6919" width="12.85546875" style="106" customWidth="1"/>
    <col min="6920" max="6920" width="11" style="106" customWidth="1"/>
    <col min="6921" max="7168" width="9.140625" style="106"/>
    <col min="7169" max="7169" width="5.7109375" style="106" customWidth="1"/>
    <col min="7170" max="7170" width="7.7109375" style="106" customWidth="1"/>
    <col min="7171" max="7171" width="9.140625" style="106"/>
    <col min="7172" max="7172" width="22.42578125" style="106" customWidth="1"/>
    <col min="7173" max="7173" width="47.85546875" style="106" customWidth="1"/>
    <col min="7174" max="7174" width="12.7109375" style="106" customWidth="1"/>
    <col min="7175" max="7175" width="12.85546875" style="106" customWidth="1"/>
    <col min="7176" max="7176" width="11" style="106" customWidth="1"/>
    <col min="7177" max="7424" width="9.140625" style="106"/>
    <col min="7425" max="7425" width="5.7109375" style="106" customWidth="1"/>
    <col min="7426" max="7426" width="7.7109375" style="106" customWidth="1"/>
    <col min="7427" max="7427" width="9.140625" style="106"/>
    <col min="7428" max="7428" width="22.42578125" style="106" customWidth="1"/>
    <col min="7429" max="7429" width="47.85546875" style="106" customWidth="1"/>
    <col min="7430" max="7430" width="12.7109375" style="106" customWidth="1"/>
    <col min="7431" max="7431" width="12.85546875" style="106" customWidth="1"/>
    <col min="7432" max="7432" width="11" style="106" customWidth="1"/>
    <col min="7433" max="7680" width="9.140625" style="106"/>
    <col min="7681" max="7681" width="5.7109375" style="106" customWidth="1"/>
    <col min="7682" max="7682" width="7.7109375" style="106" customWidth="1"/>
    <col min="7683" max="7683" width="9.140625" style="106"/>
    <col min="7684" max="7684" width="22.42578125" style="106" customWidth="1"/>
    <col min="7685" max="7685" width="47.85546875" style="106" customWidth="1"/>
    <col min="7686" max="7686" width="12.7109375" style="106" customWidth="1"/>
    <col min="7687" max="7687" width="12.85546875" style="106" customWidth="1"/>
    <col min="7688" max="7688" width="11" style="106" customWidth="1"/>
    <col min="7689" max="7936" width="9.140625" style="106"/>
    <col min="7937" max="7937" width="5.7109375" style="106" customWidth="1"/>
    <col min="7938" max="7938" width="7.7109375" style="106" customWidth="1"/>
    <col min="7939" max="7939" width="9.140625" style="106"/>
    <col min="7940" max="7940" width="22.42578125" style="106" customWidth="1"/>
    <col min="7941" max="7941" width="47.85546875" style="106" customWidth="1"/>
    <col min="7942" max="7942" width="12.7109375" style="106" customWidth="1"/>
    <col min="7943" max="7943" width="12.85546875" style="106" customWidth="1"/>
    <col min="7944" max="7944" width="11" style="106" customWidth="1"/>
    <col min="7945" max="8192" width="9.140625" style="106"/>
    <col min="8193" max="8193" width="5.7109375" style="106" customWidth="1"/>
    <col min="8194" max="8194" width="7.7109375" style="106" customWidth="1"/>
    <col min="8195" max="8195" width="9.140625" style="106"/>
    <col min="8196" max="8196" width="22.42578125" style="106" customWidth="1"/>
    <col min="8197" max="8197" width="47.85546875" style="106" customWidth="1"/>
    <col min="8198" max="8198" width="12.7109375" style="106" customWidth="1"/>
    <col min="8199" max="8199" width="12.85546875" style="106" customWidth="1"/>
    <col min="8200" max="8200" width="11" style="106" customWidth="1"/>
    <col min="8201" max="8448" width="9.140625" style="106"/>
    <col min="8449" max="8449" width="5.7109375" style="106" customWidth="1"/>
    <col min="8450" max="8450" width="7.7109375" style="106" customWidth="1"/>
    <col min="8451" max="8451" width="9.140625" style="106"/>
    <col min="8452" max="8452" width="22.42578125" style="106" customWidth="1"/>
    <col min="8453" max="8453" width="47.85546875" style="106" customWidth="1"/>
    <col min="8454" max="8454" width="12.7109375" style="106" customWidth="1"/>
    <col min="8455" max="8455" width="12.85546875" style="106" customWidth="1"/>
    <col min="8456" max="8456" width="11" style="106" customWidth="1"/>
    <col min="8457" max="8704" width="9.140625" style="106"/>
    <col min="8705" max="8705" width="5.7109375" style="106" customWidth="1"/>
    <col min="8706" max="8706" width="7.7109375" style="106" customWidth="1"/>
    <col min="8707" max="8707" width="9.140625" style="106"/>
    <col min="8708" max="8708" width="22.42578125" style="106" customWidth="1"/>
    <col min="8709" max="8709" width="47.85546875" style="106" customWidth="1"/>
    <col min="8710" max="8710" width="12.7109375" style="106" customWidth="1"/>
    <col min="8711" max="8711" width="12.85546875" style="106" customWidth="1"/>
    <col min="8712" max="8712" width="11" style="106" customWidth="1"/>
    <col min="8713" max="8960" width="9.140625" style="106"/>
    <col min="8961" max="8961" width="5.7109375" style="106" customWidth="1"/>
    <col min="8962" max="8962" width="7.7109375" style="106" customWidth="1"/>
    <col min="8963" max="8963" width="9.140625" style="106"/>
    <col min="8964" max="8964" width="22.42578125" style="106" customWidth="1"/>
    <col min="8965" max="8965" width="47.85546875" style="106" customWidth="1"/>
    <col min="8966" max="8966" width="12.7109375" style="106" customWidth="1"/>
    <col min="8967" max="8967" width="12.85546875" style="106" customWidth="1"/>
    <col min="8968" max="8968" width="11" style="106" customWidth="1"/>
    <col min="8969" max="9216" width="9.140625" style="106"/>
    <col min="9217" max="9217" width="5.7109375" style="106" customWidth="1"/>
    <col min="9218" max="9218" width="7.7109375" style="106" customWidth="1"/>
    <col min="9219" max="9219" width="9.140625" style="106"/>
    <col min="9220" max="9220" width="22.42578125" style="106" customWidth="1"/>
    <col min="9221" max="9221" width="47.85546875" style="106" customWidth="1"/>
    <col min="9222" max="9222" width="12.7109375" style="106" customWidth="1"/>
    <col min="9223" max="9223" width="12.85546875" style="106" customWidth="1"/>
    <col min="9224" max="9224" width="11" style="106" customWidth="1"/>
    <col min="9225" max="9472" width="9.140625" style="106"/>
    <col min="9473" max="9473" width="5.7109375" style="106" customWidth="1"/>
    <col min="9474" max="9474" width="7.7109375" style="106" customWidth="1"/>
    <col min="9475" max="9475" width="9.140625" style="106"/>
    <col min="9476" max="9476" width="22.42578125" style="106" customWidth="1"/>
    <col min="9477" max="9477" width="47.85546875" style="106" customWidth="1"/>
    <col min="9478" max="9478" width="12.7109375" style="106" customWidth="1"/>
    <col min="9479" max="9479" width="12.85546875" style="106" customWidth="1"/>
    <col min="9480" max="9480" width="11" style="106" customWidth="1"/>
    <col min="9481" max="9728" width="9.140625" style="106"/>
    <col min="9729" max="9729" width="5.7109375" style="106" customWidth="1"/>
    <col min="9730" max="9730" width="7.7109375" style="106" customWidth="1"/>
    <col min="9731" max="9731" width="9.140625" style="106"/>
    <col min="9732" max="9732" width="22.42578125" style="106" customWidth="1"/>
    <col min="9733" max="9733" width="47.85546875" style="106" customWidth="1"/>
    <col min="9734" max="9734" width="12.7109375" style="106" customWidth="1"/>
    <col min="9735" max="9735" width="12.85546875" style="106" customWidth="1"/>
    <col min="9736" max="9736" width="11" style="106" customWidth="1"/>
    <col min="9737" max="9984" width="9.140625" style="106"/>
    <col min="9985" max="9985" width="5.7109375" style="106" customWidth="1"/>
    <col min="9986" max="9986" width="7.7109375" style="106" customWidth="1"/>
    <col min="9987" max="9987" width="9.140625" style="106"/>
    <col min="9988" max="9988" width="22.42578125" style="106" customWidth="1"/>
    <col min="9989" max="9989" width="47.85546875" style="106" customWidth="1"/>
    <col min="9990" max="9990" width="12.7109375" style="106" customWidth="1"/>
    <col min="9991" max="9991" width="12.85546875" style="106" customWidth="1"/>
    <col min="9992" max="9992" width="11" style="106" customWidth="1"/>
    <col min="9993" max="10240" width="9.140625" style="106"/>
    <col min="10241" max="10241" width="5.7109375" style="106" customWidth="1"/>
    <col min="10242" max="10242" width="7.7109375" style="106" customWidth="1"/>
    <col min="10243" max="10243" width="9.140625" style="106"/>
    <col min="10244" max="10244" width="22.42578125" style="106" customWidth="1"/>
    <col min="10245" max="10245" width="47.85546875" style="106" customWidth="1"/>
    <col min="10246" max="10246" width="12.7109375" style="106" customWidth="1"/>
    <col min="10247" max="10247" width="12.85546875" style="106" customWidth="1"/>
    <col min="10248" max="10248" width="11" style="106" customWidth="1"/>
    <col min="10249" max="10496" width="9.140625" style="106"/>
    <col min="10497" max="10497" width="5.7109375" style="106" customWidth="1"/>
    <col min="10498" max="10498" width="7.7109375" style="106" customWidth="1"/>
    <col min="10499" max="10499" width="9.140625" style="106"/>
    <col min="10500" max="10500" width="22.42578125" style="106" customWidth="1"/>
    <col min="10501" max="10501" width="47.85546875" style="106" customWidth="1"/>
    <col min="10502" max="10502" width="12.7109375" style="106" customWidth="1"/>
    <col min="10503" max="10503" width="12.85546875" style="106" customWidth="1"/>
    <col min="10504" max="10504" width="11" style="106" customWidth="1"/>
    <col min="10505" max="10752" width="9.140625" style="106"/>
    <col min="10753" max="10753" width="5.7109375" style="106" customWidth="1"/>
    <col min="10754" max="10754" width="7.7109375" style="106" customWidth="1"/>
    <col min="10755" max="10755" width="9.140625" style="106"/>
    <col min="10756" max="10756" width="22.42578125" style="106" customWidth="1"/>
    <col min="10757" max="10757" width="47.85546875" style="106" customWidth="1"/>
    <col min="10758" max="10758" width="12.7109375" style="106" customWidth="1"/>
    <col min="10759" max="10759" width="12.85546875" style="106" customWidth="1"/>
    <col min="10760" max="10760" width="11" style="106" customWidth="1"/>
    <col min="10761" max="11008" width="9.140625" style="106"/>
    <col min="11009" max="11009" width="5.7109375" style="106" customWidth="1"/>
    <col min="11010" max="11010" width="7.7109375" style="106" customWidth="1"/>
    <col min="11011" max="11011" width="9.140625" style="106"/>
    <col min="11012" max="11012" width="22.42578125" style="106" customWidth="1"/>
    <col min="11013" max="11013" width="47.85546875" style="106" customWidth="1"/>
    <col min="11014" max="11014" width="12.7109375" style="106" customWidth="1"/>
    <col min="11015" max="11015" width="12.85546875" style="106" customWidth="1"/>
    <col min="11016" max="11016" width="11" style="106" customWidth="1"/>
    <col min="11017" max="11264" width="9.140625" style="106"/>
    <col min="11265" max="11265" width="5.7109375" style="106" customWidth="1"/>
    <col min="11266" max="11266" width="7.7109375" style="106" customWidth="1"/>
    <col min="11267" max="11267" width="9.140625" style="106"/>
    <col min="11268" max="11268" width="22.42578125" style="106" customWidth="1"/>
    <col min="11269" max="11269" width="47.85546875" style="106" customWidth="1"/>
    <col min="11270" max="11270" width="12.7109375" style="106" customWidth="1"/>
    <col min="11271" max="11271" width="12.85546875" style="106" customWidth="1"/>
    <col min="11272" max="11272" width="11" style="106" customWidth="1"/>
    <col min="11273" max="11520" width="9.140625" style="106"/>
    <col min="11521" max="11521" width="5.7109375" style="106" customWidth="1"/>
    <col min="11522" max="11522" width="7.7109375" style="106" customWidth="1"/>
    <col min="11523" max="11523" width="9.140625" style="106"/>
    <col min="11524" max="11524" width="22.42578125" style="106" customWidth="1"/>
    <col min="11525" max="11525" width="47.85546875" style="106" customWidth="1"/>
    <col min="11526" max="11526" width="12.7109375" style="106" customWidth="1"/>
    <col min="11527" max="11527" width="12.85546875" style="106" customWidth="1"/>
    <col min="11528" max="11528" width="11" style="106" customWidth="1"/>
    <col min="11529" max="11776" width="9.140625" style="106"/>
    <col min="11777" max="11777" width="5.7109375" style="106" customWidth="1"/>
    <col min="11778" max="11778" width="7.7109375" style="106" customWidth="1"/>
    <col min="11779" max="11779" width="9.140625" style="106"/>
    <col min="11780" max="11780" width="22.42578125" style="106" customWidth="1"/>
    <col min="11781" max="11781" width="47.85546875" style="106" customWidth="1"/>
    <col min="11782" max="11782" width="12.7109375" style="106" customWidth="1"/>
    <col min="11783" max="11783" width="12.85546875" style="106" customWidth="1"/>
    <col min="11784" max="11784" width="11" style="106" customWidth="1"/>
    <col min="11785" max="12032" width="9.140625" style="106"/>
    <col min="12033" max="12033" width="5.7109375" style="106" customWidth="1"/>
    <col min="12034" max="12034" width="7.7109375" style="106" customWidth="1"/>
    <col min="12035" max="12035" width="9.140625" style="106"/>
    <col min="12036" max="12036" width="22.42578125" style="106" customWidth="1"/>
    <col min="12037" max="12037" width="47.85546875" style="106" customWidth="1"/>
    <col min="12038" max="12038" width="12.7109375" style="106" customWidth="1"/>
    <col min="12039" max="12039" width="12.85546875" style="106" customWidth="1"/>
    <col min="12040" max="12040" width="11" style="106" customWidth="1"/>
    <col min="12041" max="12288" width="9.140625" style="106"/>
    <col min="12289" max="12289" width="5.7109375" style="106" customWidth="1"/>
    <col min="12290" max="12290" width="7.7109375" style="106" customWidth="1"/>
    <col min="12291" max="12291" width="9.140625" style="106"/>
    <col min="12292" max="12292" width="22.42578125" style="106" customWidth="1"/>
    <col min="12293" max="12293" width="47.85546875" style="106" customWidth="1"/>
    <col min="12294" max="12294" width="12.7109375" style="106" customWidth="1"/>
    <col min="12295" max="12295" width="12.85546875" style="106" customWidth="1"/>
    <col min="12296" max="12296" width="11" style="106" customWidth="1"/>
    <col min="12297" max="12544" width="9.140625" style="106"/>
    <col min="12545" max="12545" width="5.7109375" style="106" customWidth="1"/>
    <col min="12546" max="12546" width="7.7109375" style="106" customWidth="1"/>
    <col min="12547" max="12547" width="9.140625" style="106"/>
    <col min="12548" max="12548" width="22.42578125" style="106" customWidth="1"/>
    <col min="12549" max="12549" width="47.85546875" style="106" customWidth="1"/>
    <col min="12550" max="12550" width="12.7109375" style="106" customWidth="1"/>
    <col min="12551" max="12551" width="12.85546875" style="106" customWidth="1"/>
    <col min="12552" max="12552" width="11" style="106" customWidth="1"/>
    <col min="12553" max="12800" width="9.140625" style="106"/>
    <col min="12801" max="12801" width="5.7109375" style="106" customWidth="1"/>
    <col min="12802" max="12802" width="7.7109375" style="106" customWidth="1"/>
    <col min="12803" max="12803" width="9.140625" style="106"/>
    <col min="12804" max="12804" width="22.42578125" style="106" customWidth="1"/>
    <col min="12805" max="12805" width="47.85546875" style="106" customWidth="1"/>
    <col min="12806" max="12806" width="12.7109375" style="106" customWidth="1"/>
    <col min="12807" max="12807" width="12.85546875" style="106" customWidth="1"/>
    <col min="12808" max="12808" width="11" style="106" customWidth="1"/>
    <col min="12809" max="13056" width="9.140625" style="106"/>
    <col min="13057" max="13057" width="5.7109375" style="106" customWidth="1"/>
    <col min="13058" max="13058" width="7.7109375" style="106" customWidth="1"/>
    <col min="13059" max="13059" width="9.140625" style="106"/>
    <col min="13060" max="13060" width="22.42578125" style="106" customWidth="1"/>
    <col min="13061" max="13061" width="47.85546875" style="106" customWidth="1"/>
    <col min="13062" max="13062" width="12.7109375" style="106" customWidth="1"/>
    <col min="13063" max="13063" width="12.85546875" style="106" customWidth="1"/>
    <col min="13064" max="13064" width="11" style="106" customWidth="1"/>
    <col min="13065" max="13312" width="9.140625" style="106"/>
    <col min="13313" max="13313" width="5.7109375" style="106" customWidth="1"/>
    <col min="13314" max="13314" width="7.7109375" style="106" customWidth="1"/>
    <col min="13315" max="13315" width="9.140625" style="106"/>
    <col min="13316" max="13316" width="22.42578125" style="106" customWidth="1"/>
    <col min="13317" max="13317" width="47.85546875" style="106" customWidth="1"/>
    <col min="13318" max="13318" width="12.7109375" style="106" customWidth="1"/>
    <col min="13319" max="13319" width="12.85546875" style="106" customWidth="1"/>
    <col min="13320" max="13320" width="11" style="106" customWidth="1"/>
    <col min="13321" max="13568" width="9.140625" style="106"/>
    <col min="13569" max="13569" width="5.7109375" style="106" customWidth="1"/>
    <col min="13570" max="13570" width="7.7109375" style="106" customWidth="1"/>
    <col min="13571" max="13571" width="9.140625" style="106"/>
    <col min="13572" max="13572" width="22.42578125" style="106" customWidth="1"/>
    <col min="13573" max="13573" width="47.85546875" style="106" customWidth="1"/>
    <col min="13574" max="13574" width="12.7109375" style="106" customWidth="1"/>
    <col min="13575" max="13575" width="12.85546875" style="106" customWidth="1"/>
    <col min="13576" max="13576" width="11" style="106" customWidth="1"/>
    <col min="13577" max="13824" width="9.140625" style="106"/>
    <col min="13825" max="13825" width="5.7109375" style="106" customWidth="1"/>
    <col min="13826" max="13826" width="7.7109375" style="106" customWidth="1"/>
    <col min="13827" max="13827" width="9.140625" style="106"/>
    <col min="13828" max="13828" width="22.42578125" style="106" customWidth="1"/>
    <col min="13829" max="13829" width="47.85546875" style="106" customWidth="1"/>
    <col min="13830" max="13830" width="12.7109375" style="106" customWidth="1"/>
    <col min="13831" max="13831" width="12.85546875" style="106" customWidth="1"/>
    <col min="13832" max="13832" width="11" style="106" customWidth="1"/>
    <col min="13833" max="14080" width="9.140625" style="106"/>
    <col min="14081" max="14081" width="5.7109375" style="106" customWidth="1"/>
    <col min="14082" max="14082" width="7.7109375" style="106" customWidth="1"/>
    <col min="14083" max="14083" width="9.140625" style="106"/>
    <col min="14084" max="14084" width="22.42578125" style="106" customWidth="1"/>
    <col min="14085" max="14085" width="47.85546875" style="106" customWidth="1"/>
    <col min="14086" max="14086" width="12.7109375" style="106" customWidth="1"/>
    <col min="14087" max="14087" width="12.85546875" style="106" customWidth="1"/>
    <col min="14088" max="14088" width="11" style="106" customWidth="1"/>
    <col min="14089" max="14336" width="9.140625" style="106"/>
    <col min="14337" max="14337" width="5.7109375" style="106" customWidth="1"/>
    <col min="14338" max="14338" width="7.7109375" style="106" customWidth="1"/>
    <col min="14339" max="14339" width="9.140625" style="106"/>
    <col min="14340" max="14340" width="22.42578125" style="106" customWidth="1"/>
    <col min="14341" max="14341" width="47.85546875" style="106" customWidth="1"/>
    <col min="14342" max="14342" width="12.7109375" style="106" customWidth="1"/>
    <col min="14343" max="14343" width="12.85546875" style="106" customWidth="1"/>
    <col min="14344" max="14344" width="11" style="106" customWidth="1"/>
    <col min="14345" max="14592" width="9.140625" style="106"/>
    <col min="14593" max="14593" width="5.7109375" style="106" customWidth="1"/>
    <col min="14594" max="14594" width="7.7109375" style="106" customWidth="1"/>
    <col min="14595" max="14595" width="9.140625" style="106"/>
    <col min="14596" max="14596" width="22.42578125" style="106" customWidth="1"/>
    <col min="14597" max="14597" width="47.85546875" style="106" customWidth="1"/>
    <col min="14598" max="14598" width="12.7109375" style="106" customWidth="1"/>
    <col min="14599" max="14599" width="12.85546875" style="106" customWidth="1"/>
    <col min="14600" max="14600" width="11" style="106" customWidth="1"/>
    <col min="14601" max="14848" width="9.140625" style="106"/>
    <col min="14849" max="14849" width="5.7109375" style="106" customWidth="1"/>
    <col min="14850" max="14850" width="7.7109375" style="106" customWidth="1"/>
    <col min="14851" max="14851" width="9.140625" style="106"/>
    <col min="14852" max="14852" width="22.42578125" style="106" customWidth="1"/>
    <col min="14853" max="14853" width="47.85546875" style="106" customWidth="1"/>
    <col min="14854" max="14854" width="12.7109375" style="106" customWidth="1"/>
    <col min="14855" max="14855" width="12.85546875" style="106" customWidth="1"/>
    <col min="14856" max="14856" width="11" style="106" customWidth="1"/>
    <col min="14857" max="15104" width="9.140625" style="106"/>
    <col min="15105" max="15105" width="5.7109375" style="106" customWidth="1"/>
    <col min="15106" max="15106" width="7.7109375" style="106" customWidth="1"/>
    <col min="15107" max="15107" width="9.140625" style="106"/>
    <col min="15108" max="15108" width="22.42578125" style="106" customWidth="1"/>
    <col min="15109" max="15109" width="47.85546875" style="106" customWidth="1"/>
    <col min="15110" max="15110" width="12.7109375" style="106" customWidth="1"/>
    <col min="15111" max="15111" width="12.85546875" style="106" customWidth="1"/>
    <col min="15112" max="15112" width="11" style="106" customWidth="1"/>
    <col min="15113" max="15360" width="9.140625" style="106"/>
    <col min="15361" max="15361" width="5.7109375" style="106" customWidth="1"/>
    <col min="15362" max="15362" width="7.7109375" style="106" customWidth="1"/>
    <col min="15363" max="15363" width="9.140625" style="106"/>
    <col min="15364" max="15364" width="22.42578125" style="106" customWidth="1"/>
    <col min="15365" max="15365" width="47.85546875" style="106" customWidth="1"/>
    <col min="15366" max="15366" width="12.7109375" style="106" customWidth="1"/>
    <col min="15367" max="15367" width="12.85546875" style="106" customWidth="1"/>
    <col min="15368" max="15368" width="11" style="106" customWidth="1"/>
    <col min="15369" max="15616" width="9.140625" style="106"/>
    <col min="15617" max="15617" width="5.7109375" style="106" customWidth="1"/>
    <col min="15618" max="15618" width="7.7109375" style="106" customWidth="1"/>
    <col min="15619" max="15619" width="9.140625" style="106"/>
    <col min="15620" max="15620" width="22.42578125" style="106" customWidth="1"/>
    <col min="15621" max="15621" width="47.85546875" style="106" customWidth="1"/>
    <col min="15622" max="15622" width="12.7109375" style="106" customWidth="1"/>
    <col min="15623" max="15623" width="12.85546875" style="106" customWidth="1"/>
    <col min="15624" max="15624" width="11" style="106" customWidth="1"/>
    <col min="15625" max="15872" width="9.140625" style="106"/>
    <col min="15873" max="15873" width="5.7109375" style="106" customWidth="1"/>
    <col min="15874" max="15874" width="7.7109375" style="106" customWidth="1"/>
    <col min="15875" max="15875" width="9.140625" style="106"/>
    <col min="15876" max="15876" width="22.42578125" style="106" customWidth="1"/>
    <col min="15877" max="15877" width="47.85546875" style="106" customWidth="1"/>
    <col min="15878" max="15878" width="12.7109375" style="106" customWidth="1"/>
    <col min="15879" max="15879" width="12.85546875" style="106" customWidth="1"/>
    <col min="15880" max="15880" width="11" style="106" customWidth="1"/>
    <col min="15881" max="16128" width="9.140625" style="106"/>
    <col min="16129" max="16129" width="5.7109375" style="106" customWidth="1"/>
    <col min="16130" max="16130" width="7.7109375" style="106" customWidth="1"/>
    <col min="16131" max="16131" width="9.140625" style="106"/>
    <col min="16132" max="16132" width="22.42578125" style="106" customWidth="1"/>
    <col min="16133" max="16133" width="47.85546875" style="106" customWidth="1"/>
    <col min="16134" max="16134" width="12.7109375" style="106" customWidth="1"/>
    <col min="16135" max="16135" width="12.85546875" style="106" customWidth="1"/>
    <col min="16136" max="16136" width="11" style="106" customWidth="1"/>
    <col min="16137" max="16384" width="9.140625" style="106"/>
  </cols>
  <sheetData>
    <row r="1" spans="1:10" x14ac:dyDescent="0.25">
      <c r="G1" s="615" t="s">
        <v>302</v>
      </c>
      <c r="H1" s="615"/>
    </row>
    <row r="2" spans="1:10" ht="9.75" customHeight="1" x14ac:dyDescent="0.25"/>
    <row r="3" spans="1:10" ht="37.5" customHeight="1" x14ac:dyDescent="0.25">
      <c r="A3" s="686" t="s">
        <v>367</v>
      </c>
      <c r="B3" s="686"/>
      <c r="C3" s="686"/>
      <c r="D3" s="686"/>
      <c r="E3" s="686"/>
      <c r="F3" s="686"/>
      <c r="G3" s="686"/>
      <c r="H3" s="686"/>
    </row>
    <row r="5" spans="1:10" x14ac:dyDescent="0.25">
      <c r="A5" s="671" t="s">
        <v>176</v>
      </c>
      <c r="B5" s="671" t="s">
        <v>3</v>
      </c>
      <c r="C5" s="671" t="s">
        <v>89</v>
      </c>
      <c r="D5" s="668" t="s">
        <v>303</v>
      </c>
      <c r="E5" s="668" t="s">
        <v>304</v>
      </c>
      <c r="F5" s="687" t="s">
        <v>91</v>
      </c>
      <c r="G5" s="687" t="s">
        <v>232</v>
      </c>
      <c r="H5" s="687" t="s">
        <v>6</v>
      </c>
    </row>
    <row r="6" spans="1:10" x14ac:dyDescent="0.25">
      <c r="A6" s="672"/>
      <c r="B6" s="672"/>
      <c r="C6" s="672"/>
      <c r="D6" s="673"/>
      <c r="E6" s="651"/>
      <c r="F6" s="667"/>
      <c r="G6" s="667"/>
      <c r="H6" s="667"/>
    </row>
    <row r="7" spans="1:10" ht="13.5" customHeight="1" x14ac:dyDescent="0.25">
      <c r="A7" s="672"/>
      <c r="B7" s="672"/>
      <c r="C7" s="672"/>
      <c r="D7" s="673"/>
      <c r="E7" s="651"/>
      <c r="F7" s="667"/>
      <c r="G7" s="667"/>
      <c r="H7" s="667"/>
    </row>
    <row r="8" spans="1:10" ht="9" customHeight="1" x14ac:dyDescent="0.25">
      <c r="A8" s="672"/>
      <c r="B8" s="672"/>
      <c r="C8" s="672"/>
      <c r="D8" s="673"/>
      <c r="E8" s="651"/>
      <c r="F8" s="667"/>
      <c r="G8" s="667"/>
      <c r="H8" s="667"/>
    </row>
    <row r="9" spans="1:10" ht="1.5" customHeight="1" x14ac:dyDescent="0.25">
      <c r="A9" s="672"/>
      <c r="B9" s="672"/>
      <c r="C9" s="672"/>
      <c r="D9" s="673"/>
      <c r="E9" s="651"/>
      <c r="F9" s="667"/>
      <c r="G9" s="667"/>
      <c r="H9" s="667"/>
    </row>
    <row r="10" spans="1:10" hidden="1" x14ac:dyDescent="0.25">
      <c r="A10" s="621"/>
      <c r="B10" s="621"/>
      <c r="C10" s="621"/>
      <c r="D10" s="674"/>
      <c r="E10" s="640"/>
      <c r="F10" s="625"/>
      <c r="G10" s="625"/>
      <c r="H10" s="625"/>
    </row>
    <row r="11" spans="1:10" x14ac:dyDescent="0.25">
      <c r="A11" s="319">
        <v>1</v>
      </c>
      <c r="B11" s="319">
        <v>2</v>
      </c>
      <c r="C11" s="319">
        <v>3</v>
      </c>
      <c r="D11" s="319">
        <v>4</v>
      </c>
      <c r="E11" s="319">
        <v>5</v>
      </c>
      <c r="F11" s="492"/>
      <c r="G11" s="493"/>
      <c r="H11" s="494"/>
    </row>
    <row r="12" spans="1:10" x14ac:dyDescent="0.25">
      <c r="A12" s="678" t="s">
        <v>305</v>
      </c>
      <c r="B12" s="679"/>
      <c r="C12" s="679"/>
      <c r="D12" s="679"/>
      <c r="E12" s="680"/>
      <c r="F12" s="495">
        <f>F13+F14+F15+F16+F17+F18+F19+F20+F21+F22+F23+F24+F25+F26+F27+F28+F29+F30+F31+F32+F33+F34+F35+F36+F37+F38+F39+F40</f>
        <v>299331</v>
      </c>
      <c r="G12" s="496">
        <f>G13+G14+G15+G16+G17+G18+G19+G20+G21+G22+G23+G24+G25+G26+G27+G28+G29+G30+G31+G32+G33+G34+G35+G36+G37+G38+G39+G40</f>
        <v>296390.23</v>
      </c>
      <c r="H12" s="497">
        <f t="shared" ref="H12:H40" si="0">G12/F12*100</f>
        <v>99.017552475353369</v>
      </c>
    </row>
    <row r="13" spans="1:10" x14ac:dyDescent="0.25">
      <c r="A13" s="498">
        <v>1</v>
      </c>
      <c r="B13" s="499">
        <v>600</v>
      </c>
      <c r="C13" s="499">
        <v>60016</v>
      </c>
      <c r="D13" s="500" t="s">
        <v>306</v>
      </c>
      <c r="E13" s="501" t="s">
        <v>307</v>
      </c>
      <c r="F13" s="502">
        <v>12004</v>
      </c>
      <c r="G13" s="503">
        <v>12004</v>
      </c>
      <c r="H13" s="504">
        <f t="shared" si="0"/>
        <v>100</v>
      </c>
    </row>
    <row r="14" spans="1:10" x14ac:dyDescent="0.25">
      <c r="A14" s="505">
        <v>2</v>
      </c>
      <c r="B14" s="506">
        <v>600</v>
      </c>
      <c r="C14" s="506">
        <v>60016</v>
      </c>
      <c r="D14" s="507" t="s">
        <v>308</v>
      </c>
      <c r="E14" s="508" t="s">
        <v>309</v>
      </c>
      <c r="F14" s="509">
        <v>9364</v>
      </c>
      <c r="G14" s="510">
        <v>9364</v>
      </c>
      <c r="H14" s="511">
        <f t="shared" si="0"/>
        <v>100</v>
      </c>
      <c r="J14" s="123"/>
    </row>
    <row r="15" spans="1:10" x14ac:dyDescent="0.25">
      <c r="A15" s="505">
        <v>3</v>
      </c>
      <c r="B15" s="506">
        <v>600</v>
      </c>
      <c r="C15" s="506">
        <v>60016</v>
      </c>
      <c r="D15" s="507" t="s">
        <v>310</v>
      </c>
      <c r="E15" s="508" t="s">
        <v>311</v>
      </c>
      <c r="F15" s="509">
        <v>8924</v>
      </c>
      <c r="G15" s="510">
        <v>8924</v>
      </c>
      <c r="H15" s="511">
        <f t="shared" si="0"/>
        <v>100</v>
      </c>
    </row>
    <row r="16" spans="1:10" ht="22.5" x14ac:dyDescent="0.25">
      <c r="A16" s="505">
        <v>4</v>
      </c>
      <c r="B16" s="506">
        <v>754</v>
      </c>
      <c r="C16" s="506">
        <v>75412</v>
      </c>
      <c r="D16" s="507" t="s">
        <v>312</v>
      </c>
      <c r="E16" s="512" t="s">
        <v>313</v>
      </c>
      <c r="F16" s="513">
        <v>14486</v>
      </c>
      <c r="G16" s="510">
        <v>14486</v>
      </c>
      <c r="H16" s="511">
        <f t="shared" si="0"/>
        <v>100</v>
      </c>
    </row>
    <row r="17" spans="1:10" x14ac:dyDescent="0.25">
      <c r="A17" s="514">
        <v>5</v>
      </c>
      <c r="B17" s="515">
        <v>600</v>
      </c>
      <c r="C17" s="515">
        <v>60016</v>
      </c>
      <c r="D17" s="516" t="s">
        <v>314</v>
      </c>
      <c r="E17" s="517" t="s">
        <v>315</v>
      </c>
      <c r="F17" s="513">
        <v>8013</v>
      </c>
      <c r="G17" s="510">
        <v>8013</v>
      </c>
      <c r="H17" s="511">
        <f t="shared" si="0"/>
        <v>100</v>
      </c>
      <c r="J17" s="123"/>
    </row>
    <row r="18" spans="1:10" x14ac:dyDescent="0.25">
      <c r="A18" s="514">
        <v>6</v>
      </c>
      <c r="B18" s="515">
        <v>600</v>
      </c>
      <c r="C18" s="515">
        <v>60016</v>
      </c>
      <c r="D18" s="516" t="s">
        <v>316</v>
      </c>
      <c r="E18" s="518" t="s">
        <v>317</v>
      </c>
      <c r="F18" s="513">
        <v>11344</v>
      </c>
      <c r="G18" s="510">
        <v>10995.24</v>
      </c>
      <c r="H18" s="511">
        <f t="shared" si="0"/>
        <v>96.925599435825106</v>
      </c>
    </row>
    <row r="19" spans="1:10" x14ac:dyDescent="0.25">
      <c r="A19" s="514">
        <v>7</v>
      </c>
      <c r="B19" s="515">
        <v>900</v>
      </c>
      <c r="C19" s="515">
        <v>90095</v>
      </c>
      <c r="D19" s="516" t="s">
        <v>318</v>
      </c>
      <c r="E19" s="518" t="s">
        <v>319</v>
      </c>
      <c r="F19" s="513">
        <v>12318</v>
      </c>
      <c r="G19" s="510">
        <v>12246.09</v>
      </c>
      <c r="H19" s="511">
        <f t="shared" si="0"/>
        <v>99.416220165611307</v>
      </c>
    </row>
    <row r="20" spans="1:10" ht="22.5" x14ac:dyDescent="0.25">
      <c r="A20" s="514">
        <v>8</v>
      </c>
      <c r="B20" s="515">
        <v>754</v>
      </c>
      <c r="C20" s="515">
        <v>75412</v>
      </c>
      <c r="D20" s="516" t="s">
        <v>320</v>
      </c>
      <c r="E20" s="517" t="s">
        <v>321</v>
      </c>
      <c r="F20" s="513">
        <v>6681</v>
      </c>
      <c r="G20" s="510">
        <v>6681</v>
      </c>
      <c r="H20" s="511">
        <f t="shared" si="0"/>
        <v>100</v>
      </c>
    </row>
    <row r="21" spans="1:10" x14ac:dyDescent="0.25">
      <c r="A21" s="514">
        <v>9</v>
      </c>
      <c r="B21" s="515">
        <v>600</v>
      </c>
      <c r="C21" s="515">
        <v>60016</v>
      </c>
      <c r="D21" s="516" t="s">
        <v>322</v>
      </c>
      <c r="E21" s="517" t="s">
        <v>323</v>
      </c>
      <c r="F21" s="513">
        <v>10841</v>
      </c>
      <c r="G21" s="510">
        <v>10419.09</v>
      </c>
      <c r="H21" s="511">
        <f t="shared" si="0"/>
        <v>96.108200350521173</v>
      </c>
    </row>
    <row r="22" spans="1:10" x14ac:dyDescent="0.25">
      <c r="A22" s="514">
        <v>10</v>
      </c>
      <c r="B22" s="515">
        <v>600</v>
      </c>
      <c r="C22" s="515">
        <v>60016</v>
      </c>
      <c r="D22" s="516" t="s">
        <v>324</v>
      </c>
      <c r="E22" s="518" t="s">
        <v>325</v>
      </c>
      <c r="F22" s="513">
        <v>9867</v>
      </c>
      <c r="G22" s="510">
        <v>9867</v>
      </c>
      <c r="H22" s="511">
        <f t="shared" si="0"/>
        <v>100</v>
      </c>
    </row>
    <row r="23" spans="1:10" x14ac:dyDescent="0.25">
      <c r="A23" s="514">
        <v>11</v>
      </c>
      <c r="B23" s="515">
        <v>600</v>
      </c>
      <c r="C23" s="515">
        <v>60016</v>
      </c>
      <c r="D23" s="516" t="s">
        <v>326</v>
      </c>
      <c r="E23" s="518" t="s">
        <v>327</v>
      </c>
      <c r="F23" s="513">
        <v>10684</v>
      </c>
      <c r="G23" s="510">
        <v>10684</v>
      </c>
      <c r="H23" s="511">
        <f t="shared" si="0"/>
        <v>100</v>
      </c>
    </row>
    <row r="24" spans="1:10" x14ac:dyDescent="0.25">
      <c r="A24" s="514">
        <v>12</v>
      </c>
      <c r="B24" s="515">
        <v>600</v>
      </c>
      <c r="C24" s="515">
        <v>60016</v>
      </c>
      <c r="D24" s="516" t="s">
        <v>328</v>
      </c>
      <c r="E24" s="518" t="s">
        <v>329</v>
      </c>
      <c r="F24" s="513">
        <v>9050</v>
      </c>
      <c r="G24" s="510">
        <v>9050</v>
      </c>
      <c r="H24" s="511">
        <f t="shared" si="0"/>
        <v>100</v>
      </c>
    </row>
    <row r="25" spans="1:10" ht="22.5" x14ac:dyDescent="0.25">
      <c r="A25" s="514">
        <v>13</v>
      </c>
      <c r="B25" s="515">
        <v>900</v>
      </c>
      <c r="C25" s="515">
        <v>90095</v>
      </c>
      <c r="D25" s="516" t="s">
        <v>330</v>
      </c>
      <c r="E25" s="517" t="s">
        <v>331</v>
      </c>
      <c r="F25" s="513">
        <v>9050</v>
      </c>
      <c r="G25" s="510">
        <v>9050</v>
      </c>
      <c r="H25" s="511">
        <f t="shared" si="0"/>
        <v>100</v>
      </c>
    </row>
    <row r="26" spans="1:10" x14ac:dyDescent="0.25">
      <c r="A26" s="514">
        <v>14</v>
      </c>
      <c r="B26" s="515">
        <v>600</v>
      </c>
      <c r="C26" s="515">
        <v>60016</v>
      </c>
      <c r="D26" s="516" t="s">
        <v>332</v>
      </c>
      <c r="E26" s="517" t="s">
        <v>333</v>
      </c>
      <c r="F26" s="513">
        <v>9082</v>
      </c>
      <c r="G26" s="510">
        <v>9082</v>
      </c>
      <c r="H26" s="511">
        <f t="shared" si="0"/>
        <v>100</v>
      </c>
    </row>
    <row r="27" spans="1:10" x14ac:dyDescent="0.25">
      <c r="A27" s="514">
        <v>15</v>
      </c>
      <c r="B27" s="515">
        <v>600</v>
      </c>
      <c r="C27" s="515">
        <v>60016</v>
      </c>
      <c r="D27" s="516" t="s">
        <v>334</v>
      </c>
      <c r="E27" s="517" t="s">
        <v>335</v>
      </c>
      <c r="F27" s="513">
        <v>8422</v>
      </c>
      <c r="G27" s="510">
        <v>8422</v>
      </c>
      <c r="H27" s="511">
        <f t="shared" si="0"/>
        <v>100</v>
      </c>
    </row>
    <row r="28" spans="1:10" x14ac:dyDescent="0.25">
      <c r="A28" s="514">
        <v>16</v>
      </c>
      <c r="B28" s="515">
        <v>600</v>
      </c>
      <c r="C28" s="515">
        <v>60016</v>
      </c>
      <c r="D28" s="516" t="s">
        <v>336</v>
      </c>
      <c r="E28" s="517" t="s">
        <v>337</v>
      </c>
      <c r="F28" s="513">
        <v>11721</v>
      </c>
      <c r="G28" s="510">
        <v>11604.17</v>
      </c>
      <c r="H28" s="511">
        <f t="shared" si="0"/>
        <v>99.003242044194181</v>
      </c>
    </row>
    <row r="29" spans="1:10" ht="22.5" x14ac:dyDescent="0.25">
      <c r="A29" s="514">
        <v>17</v>
      </c>
      <c r="B29" s="515">
        <v>600</v>
      </c>
      <c r="C29" s="515">
        <v>60016</v>
      </c>
      <c r="D29" s="516" t="s">
        <v>338</v>
      </c>
      <c r="E29" s="517" t="s">
        <v>339</v>
      </c>
      <c r="F29" s="513">
        <v>13921</v>
      </c>
      <c r="G29" s="510">
        <v>13921</v>
      </c>
      <c r="H29" s="511">
        <f t="shared" si="0"/>
        <v>100</v>
      </c>
    </row>
    <row r="30" spans="1:10" x14ac:dyDescent="0.25">
      <c r="A30" s="514">
        <v>18</v>
      </c>
      <c r="B30" s="515">
        <v>600</v>
      </c>
      <c r="C30" s="515">
        <v>60016</v>
      </c>
      <c r="D30" s="516" t="s">
        <v>340</v>
      </c>
      <c r="E30" s="519" t="s">
        <v>341</v>
      </c>
      <c r="F30" s="513">
        <v>9616</v>
      </c>
      <c r="G30" s="510">
        <v>9616</v>
      </c>
      <c r="H30" s="511">
        <f t="shared" si="0"/>
        <v>100</v>
      </c>
    </row>
    <row r="31" spans="1:10" x14ac:dyDescent="0.25">
      <c r="A31" s="514">
        <v>19</v>
      </c>
      <c r="B31" s="515">
        <v>600</v>
      </c>
      <c r="C31" s="515">
        <v>60016</v>
      </c>
      <c r="D31" s="516" t="s">
        <v>342</v>
      </c>
      <c r="E31" s="519" t="s">
        <v>343</v>
      </c>
      <c r="F31" s="513">
        <v>17943</v>
      </c>
      <c r="G31" s="510">
        <v>17613.25</v>
      </c>
      <c r="H31" s="511">
        <f t="shared" si="0"/>
        <v>98.162235969458848</v>
      </c>
    </row>
    <row r="32" spans="1:10" x14ac:dyDescent="0.25">
      <c r="A32" s="514">
        <v>20</v>
      </c>
      <c r="B32" s="515">
        <v>600</v>
      </c>
      <c r="C32" s="515">
        <v>60016</v>
      </c>
      <c r="D32" s="516" t="s">
        <v>344</v>
      </c>
      <c r="E32" s="519" t="s">
        <v>317</v>
      </c>
      <c r="F32" s="513">
        <v>10558</v>
      </c>
      <c r="G32" s="510">
        <v>10558</v>
      </c>
      <c r="H32" s="511">
        <f t="shared" si="0"/>
        <v>100</v>
      </c>
    </row>
    <row r="33" spans="1:11" x14ac:dyDescent="0.25">
      <c r="A33" s="514">
        <v>21</v>
      </c>
      <c r="B33" s="515">
        <v>900</v>
      </c>
      <c r="C33" s="515">
        <v>90001</v>
      </c>
      <c r="D33" s="516" t="s">
        <v>345</v>
      </c>
      <c r="E33" s="518" t="s">
        <v>346</v>
      </c>
      <c r="F33" s="513">
        <v>10967</v>
      </c>
      <c r="G33" s="510">
        <v>10967</v>
      </c>
      <c r="H33" s="511">
        <f t="shared" si="0"/>
        <v>100</v>
      </c>
    </row>
    <row r="34" spans="1:11" x14ac:dyDescent="0.25">
      <c r="A34" s="514">
        <v>22</v>
      </c>
      <c r="B34" s="515">
        <v>600</v>
      </c>
      <c r="C34" s="515">
        <v>60016</v>
      </c>
      <c r="D34" s="516" t="s">
        <v>347</v>
      </c>
      <c r="E34" s="517" t="s">
        <v>348</v>
      </c>
      <c r="F34" s="513">
        <v>9302</v>
      </c>
      <c r="G34" s="510">
        <v>9302</v>
      </c>
      <c r="H34" s="511">
        <f t="shared" si="0"/>
        <v>100</v>
      </c>
    </row>
    <row r="35" spans="1:11" x14ac:dyDescent="0.25">
      <c r="A35" s="514">
        <v>23</v>
      </c>
      <c r="B35" s="515">
        <v>600</v>
      </c>
      <c r="C35" s="515">
        <v>60016</v>
      </c>
      <c r="D35" s="516" t="s">
        <v>349</v>
      </c>
      <c r="E35" s="517" t="s">
        <v>350</v>
      </c>
      <c r="F35" s="513">
        <v>9050</v>
      </c>
      <c r="G35" s="510">
        <v>9050</v>
      </c>
      <c r="H35" s="511">
        <f t="shared" si="0"/>
        <v>100</v>
      </c>
    </row>
    <row r="36" spans="1:11" ht="22.5" x14ac:dyDescent="0.25">
      <c r="A36" s="514">
        <v>24</v>
      </c>
      <c r="B36" s="515">
        <v>754</v>
      </c>
      <c r="C36" s="515">
        <v>75412</v>
      </c>
      <c r="D36" s="516" t="s">
        <v>351</v>
      </c>
      <c r="E36" s="517" t="s">
        <v>352</v>
      </c>
      <c r="F36" s="513">
        <v>11281</v>
      </c>
      <c r="G36" s="510">
        <v>11281</v>
      </c>
      <c r="H36" s="511">
        <f t="shared" si="0"/>
        <v>100</v>
      </c>
    </row>
    <row r="37" spans="1:11" x14ac:dyDescent="0.25">
      <c r="A37" s="514">
        <v>25</v>
      </c>
      <c r="B37" s="515">
        <v>600</v>
      </c>
      <c r="C37" s="515">
        <v>60016</v>
      </c>
      <c r="D37" s="516" t="s">
        <v>353</v>
      </c>
      <c r="E37" s="520" t="s">
        <v>354</v>
      </c>
      <c r="F37" s="513">
        <v>13984</v>
      </c>
      <c r="G37" s="510">
        <v>13984</v>
      </c>
      <c r="H37" s="511">
        <f t="shared" si="0"/>
        <v>100</v>
      </c>
    </row>
    <row r="38" spans="1:11" x14ac:dyDescent="0.25">
      <c r="A38" s="514">
        <v>26</v>
      </c>
      <c r="B38" s="515">
        <v>600</v>
      </c>
      <c r="C38" s="515">
        <v>60016</v>
      </c>
      <c r="D38" s="516" t="s">
        <v>355</v>
      </c>
      <c r="E38" s="518" t="s">
        <v>356</v>
      </c>
      <c r="F38" s="513">
        <v>10181</v>
      </c>
      <c r="G38" s="510">
        <v>9394.0499999999993</v>
      </c>
      <c r="H38" s="511">
        <f t="shared" si="0"/>
        <v>92.270405657597479</v>
      </c>
    </row>
    <row r="39" spans="1:11" ht="22.5" x14ac:dyDescent="0.25">
      <c r="A39" s="514">
        <v>27</v>
      </c>
      <c r="B39" s="515">
        <v>600</v>
      </c>
      <c r="C39" s="515">
        <v>60016</v>
      </c>
      <c r="D39" s="516" t="s">
        <v>357</v>
      </c>
      <c r="E39" s="517" t="s">
        <v>358</v>
      </c>
      <c r="F39" s="513">
        <v>10307</v>
      </c>
      <c r="G39" s="510">
        <v>10307</v>
      </c>
      <c r="H39" s="511">
        <f t="shared" si="0"/>
        <v>100</v>
      </c>
    </row>
    <row r="40" spans="1:11" x14ac:dyDescent="0.25">
      <c r="A40" s="521">
        <v>28</v>
      </c>
      <c r="B40" s="522">
        <v>600</v>
      </c>
      <c r="C40" s="522">
        <v>60016</v>
      </c>
      <c r="D40" s="523" t="s">
        <v>359</v>
      </c>
      <c r="E40" s="524" t="s">
        <v>360</v>
      </c>
      <c r="F40" s="525">
        <v>10370</v>
      </c>
      <c r="G40" s="526">
        <v>9505.34</v>
      </c>
      <c r="H40" s="527">
        <f t="shared" si="0"/>
        <v>91.6619093539055</v>
      </c>
    </row>
    <row r="41" spans="1:11" x14ac:dyDescent="0.25">
      <c r="A41" s="528"/>
      <c r="B41" s="529"/>
      <c r="C41" s="529"/>
      <c r="D41" s="530"/>
      <c r="E41" s="531"/>
      <c r="F41" s="532"/>
      <c r="G41" s="532"/>
      <c r="H41" s="532"/>
    </row>
    <row r="42" spans="1:11" x14ac:dyDescent="0.25">
      <c r="A42" s="533"/>
      <c r="B42" s="534"/>
      <c r="C42" s="534"/>
      <c r="D42" s="535"/>
      <c r="E42" s="536"/>
      <c r="F42" s="537"/>
      <c r="G42" s="537"/>
      <c r="H42" s="537"/>
    </row>
    <row r="43" spans="1:11" x14ac:dyDescent="0.25">
      <c r="A43" s="538">
        <v>1</v>
      </c>
      <c r="B43" s="539">
        <v>2</v>
      </c>
      <c r="C43" s="539">
        <v>3</v>
      </c>
      <c r="D43" s="539">
        <v>4</v>
      </c>
      <c r="E43" s="540">
        <v>5</v>
      </c>
      <c r="F43" s="541">
        <v>6</v>
      </c>
      <c r="G43" s="542">
        <v>7</v>
      </c>
      <c r="H43" s="543">
        <v>8</v>
      </c>
    </row>
    <row r="44" spans="1:11" x14ac:dyDescent="0.25">
      <c r="A44" s="669" t="s">
        <v>361</v>
      </c>
      <c r="B44" s="681"/>
      <c r="C44" s="681"/>
      <c r="D44" s="681"/>
      <c r="E44" s="682"/>
      <c r="F44" s="544">
        <f>F45+F46+F47</f>
        <v>22355</v>
      </c>
      <c r="G44" s="545">
        <f>G45+G46+G47</f>
        <v>22355</v>
      </c>
      <c r="H44" s="546">
        <f>G44/F44*100</f>
        <v>100</v>
      </c>
    </row>
    <row r="45" spans="1:11" ht="22.5" x14ac:dyDescent="0.25">
      <c r="A45" s="547">
        <v>1</v>
      </c>
      <c r="B45" s="548">
        <v>600</v>
      </c>
      <c r="C45" s="548">
        <v>60016</v>
      </c>
      <c r="D45" s="549" t="s">
        <v>320</v>
      </c>
      <c r="E45" s="550" t="s">
        <v>362</v>
      </c>
      <c r="F45" s="551">
        <v>3500</v>
      </c>
      <c r="G45" s="552">
        <v>3500</v>
      </c>
      <c r="H45" s="553">
        <f>G45/F45*100</f>
        <v>100</v>
      </c>
      <c r="I45" s="123"/>
    </row>
    <row r="46" spans="1:11" x14ac:dyDescent="0.25">
      <c r="A46" s="554">
        <v>2</v>
      </c>
      <c r="B46" s="506">
        <v>900</v>
      </c>
      <c r="C46" s="506">
        <v>90015</v>
      </c>
      <c r="D46" s="555" t="s">
        <v>363</v>
      </c>
      <c r="E46" s="556" t="s">
        <v>364</v>
      </c>
      <c r="F46" s="513">
        <v>9396</v>
      </c>
      <c r="G46" s="510">
        <v>9396</v>
      </c>
      <c r="H46" s="511">
        <f>G46/F46*100</f>
        <v>100</v>
      </c>
    </row>
    <row r="47" spans="1:11" ht="22.5" x14ac:dyDescent="0.25">
      <c r="A47" s="554">
        <v>3</v>
      </c>
      <c r="B47" s="506">
        <v>900</v>
      </c>
      <c r="C47" s="506">
        <v>90015</v>
      </c>
      <c r="D47" s="555" t="s">
        <v>365</v>
      </c>
      <c r="E47" s="557" t="s">
        <v>366</v>
      </c>
      <c r="F47" s="513">
        <v>9459</v>
      </c>
      <c r="G47" s="510">
        <v>9459</v>
      </c>
      <c r="H47" s="511">
        <f>G47/F47*100</f>
        <v>100</v>
      </c>
    </row>
    <row r="48" spans="1:11" ht="15.75" x14ac:dyDescent="0.25">
      <c r="A48" s="683" t="s">
        <v>231</v>
      </c>
      <c r="B48" s="684"/>
      <c r="C48" s="684"/>
      <c r="D48" s="685"/>
      <c r="E48" s="558"/>
      <c r="F48" s="559">
        <f>F44+F12</f>
        <v>321686</v>
      </c>
      <c r="G48" s="560">
        <f>G44+G12</f>
        <v>318745.23</v>
      </c>
      <c r="H48" s="561">
        <f>G48/F48*100</f>
        <v>99.085825929633245</v>
      </c>
      <c r="K48" s="562"/>
    </row>
  </sheetData>
  <mergeCells count="13">
    <mergeCell ref="A12:E12"/>
    <mergeCell ref="A44:E44"/>
    <mergeCell ref="A48:D48"/>
    <mergeCell ref="G1:H1"/>
    <mergeCell ref="A3:H3"/>
    <mergeCell ref="A5:A10"/>
    <mergeCell ref="B5:B10"/>
    <mergeCell ref="C5:C10"/>
    <mergeCell ref="D5:D10"/>
    <mergeCell ref="E5:E10"/>
    <mergeCell ref="F5:F10"/>
    <mergeCell ref="G5:G10"/>
    <mergeCell ref="H5:H10"/>
  </mergeCells>
  <pageMargins left="0.70866141732283472" right="0.70866141732283472" top="0.55118110236220474" bottom="0.35433070866141736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8" zoomScaleNormal="100" workbookViewId="0">
      <selection activeCell="D31" sqref="D31"/>
    </sheetView>
  </sheetViews>
  <sheetFormatPr defaultRowHeight="15" x14ac:dyDescent="0.25"/>
  <cols>
    <col min="1" max="1" width="4.7109375" style="106" customWidth="1"/>
    <col min="2" max="2" width="6.42578125" style="106" customWidth="1"/>
    <col min="3" max="3" width="8.42578125" style="106" customWidth="1"/>
    <col min="4" max="4" width="34.7109375" style="106" customWidth="1"/>
    <col min="5" max="5" width="12.42578125" style="106" customWidth="1"/>
    <col min="6" max="6" width="12.5703125" style="106" customWidth="1"/>
    <col min="7" max="7" width="13.85546875" style="106" customWidth="1"/>
    <col min="8" max="8" width="11.7109375" style="106" bestFit="1" customWidth="1"/>
    <col min="9" max="16384" width="9.140625" style="106"/>
  </cols>
  <sheetData>
    <row r="1" spans="1:9" x14ac:dyDescent="0.25">
      <c r="G1" s="605" t="s">
        <v>368</v>
      </c>
      <c r="H1" s="605"/>
    </row>
    <row r="2" spans="1:9" ht="40.5" customHeight="1" x14ac:dyDescent="0.25">
      <c r="A2" s="694" t="s">
        <v>233</v>
      </c>
      <c r="B2" s="694"/>
      <c r="C2" s="694"/>
      <c r="D2" s="694"/>
      <c r="E2" s="694"/>
      <c r="F2" s="694"/>
      <c r="G2" s="694"/>
      <c r="H2" s="225"/>
      <c r="I2" s="225"/>
    </row>
    <row r="3" spans="1:9" ht="18" customHeight="1" thickBot="1" x14ac:dyDescent="0.3">
      <c r="A3" s="226"/>
      <c r="B3" s="226"/>
      <c r="C3" s="226"/>
      <c r="D3" s="226"/>
      <c r="E3" s="226"/>
      <c r="F3" s="226"/>
      <c r="G3" s="227" t="s">
        <v>175</v>
      </c>
      <c r="H3" s="225"/>
      <c r="I3" s="225"/>
    </row>
    <row r="4" spans="1:9" ht="15" customHeight="1" x14ac:dyDescent="0.25">
      <c r="A4" s="695" t="s">
        <v>176</v>
      </c>
      <c r="B4" s="697" t="s">
        <v>3</v>
      </c>
      <c r="C4" s="697" t="s">
        <v>177</v>
      </c>
      <c r="D4" s="699" t="s">
        <v>178</v>
      </c>
      <c r="E4" s="699" t="s">
        <v>179</v>
      </c>
      <c r="F4" s="703" t="s">
        <v>80</v>
      </c>
      <c r="G4" s="701" t="s">
        <v>232</v>
      </c>
      <c r="H4" s="691" t="s">
        <v>6</v>
      </c>
      <c r="I4" s="225"/>
    </row>
    <row r="5" spans="1:9" ht="15" customHeight="1" x14ac:dyDescent="0.25">
      <c r="A5" s="696"/>
      <c r="B5" s="698"/>
      <c r="C5" s="698"/>
      <c r="D5" s="700"/>
      <c r="E5" s="700"/>
      <c r="F5" s="704"/>
      <c r="G5" s="702"/>
      <c r="H5" s="692"/>
      <c r="I5" s="225"/>
    </row>
    <row r="6" spans="1:9" ht="15" customHeight="1" x14ac:dyDescent="0.25">
      <c r="A6" s="696"/>
      <c r="B6" s="698"/>
      <c r="C6" s="698"/>
      <c r="D6" s="700"/>
      <c r="E6" s="700"/>
      <c r="F6" s="704"/>
      <c r="G6" s="702"/>
      <c r="H6" s="692"/>
      <c r="I6" s="225"/>
    </row>
    <row r="7" spans="1:9" ht="15.75" customHeight="1" x14ac:dyDescent="0.25">
      <c r="A7" s="696"/>
      <c r="B7" s="698"/>
      <c r="C7" s="698"/>
      <c r="D7" s="700"/>
      <c r="E7" s="700"/>
      <c r="F7" s="704"/>
      <c r="G7" s="702"/>
      <c r="H7" s="692"/>
      <c r="I7" s="225"/>
    </row>
    <row r="8" spans="1:9" ht="3" hidden="1" customHeight="1" x14ac:dyDescent="0.25">
      <c r="A8" s="696"/>
      <c r="B8" s="698"/>
      <c r="C8" s="698"/>
      <c r="D8" s="700"/>
      <c r="E8" s="700"/>
      <c r="F8" s="705"/>
      <c r="G8" s="702"/>
      <c r="H8" s="693"/>
      <c r="I8" s="225"/>
    </row>
    <row r="9" spans="1:9" ht="12" customHeight="1" x14ac:dyDescent="0.25">
      <c r="A9" s="228">
        <v>1</v>
      </c>
      <c r="B9" s="229">
        <v>2</v>
      </c>
      <c r="C9" s="229">
        <v>3</v>
      </c>
      <c r="D9" s="229">
        <v>4</v>
      </c>
      <c r="E9" s="229">
        <v>5</v>
      </c>
      <c r="F9" s="229">
        <v>6</v>
      </c>
      <c r="G9" s="249">
        <v>7</v>
      </c>
      <c r="H9" s="250">
        <v>8</v>
      </c>
      <c r="I9" s="225"/>
    </row>
    <row r="10" spans="1:9" ht="38.25" x14ac:dyDescent="0.25">
      <c r="A10" s="230">
        <v>1</v>
      </c>
      <c r="B10" s="251">
        <v>150</v>
      </c>
      <c r="C10" s="251">
        <v>15013</v>
      </c>
      <c r="D10" s="252" t="s">
        <v>180</v>
      </c>
      <c r="E10" s="253">
        <v>19300</v>
      </c>
      <c r="F10" s="253">
        <v>19300</v>
      </c>
      <c r="G10" s="294">
        <v>19298.849999999999</v>
      </c>
      <c r="H10" s="308">
        <f t="shared" ref="H10:H33" si="0">G10/F10*100</f>
        <v>99.994041450777189</v>
      </c>
      <c r="I10" s="225"/>
    </row>
    <row r="11" spans="1:9" ht="25.5" x14ac:dyDescent="0.25">
      <c r="A11" s="231">
        <v>2</v>
      </c>
      <c r="B11" s="254" t="s">
        <v>17</v>
      </c>
      <c r="C11" s="254" t="s">
        <v>181</v>
      </c>
      <c r="D11" s="255" t="s">
        <v>182</v>
      </c>
      <c r="E11" s="256">
        <v>638329</v>
      </c>
      <c r="F11" s="256">
        <v>421377</v>
      </c>
      <c r="G11" s="295">
        <v>421288.67</v>
      </c>
      <c r="H11" s="309">
        <f t="shared" si="0"/>
        <v>99.979037773775019</v>
      </c>
      <c r="I11" s="225"/>
    </row>
    <row r="12" spans="1:9" ht="25.5" customHeight="1" x14ac:dyDescent="0.25">
      <c r="A12" s="232">
        <v>3</v>
      </c>
      <c r="B12" s="257" t="s">
        <v>20</v>
      </c>
      <c r="C12" s="257" t="s">
        <v>183</v>
      </c>
      <c r="D12" s="258" t="s">
        <v>184</v>
      </c>
      <c r="E12" s="259">
        <v>105061</v>
      </c>
      <c r="F12" s="259">
        <v>105061</v>
      </c>
      <c r="G12" s="296">
        <v>105060.07</v>
      </c>
      <c r="H12" s="309">
        <f t="shared" si="0"/>
        <v>99.999114799973356</v>
      </c>
      <c r="I12" s="225"/>
    </row>
    <row r="13" spans="1:9" ht="25.5" x14ac:dyDescent="0.25">
      <c r="A13" s="232">
        <v>4</v>
      </c>
      <c r="B13" s="257" t="s">
        <v>20</v>
      </c>
      <c r="C13" s="257" t="s">
        <v>183</v>
      </c>
      <c r="D13" s="258" t="s">
        <v>185</v>
      </c>
      <c r="E13" s="259">
        <v>297050</v>
      </c>
      <c r="F13" s="259">
        <v>297050</v>
      </c>
      <c r="G13" s="296">
        <v>297049.57</v>
      </c>
      <c r="H13" s="309">
        <f t="shared" si="0"/>
        <v>99.999855243225042</v>
      </c>
      <c r="I13" s="225"/>
    </row>
    <row r="14" spans="1:9" ht="25.5" x14ac:dyDescent="0.25">
      <c r="A14" s="232">
        <v>5</v>
      </c>
      <c r="B14" s="257" t="s">
        <v>20</v>
      </c>
      <c r="C14" s="257" t="s">
        <v>183</v>
      </c>
      <c r="D14" s="258" t="s">
        <v>186</v>
      </c>
      <c r="E14" s="259">
        <v>2400782</v>
      </c>
      <c r="F14" s="260">
        <v>1966023</v>
      </c>
      <c r="G14" s="296">
        <v>1965375.55</v>
      </c>
      <c r="H14" s="309">
        <f t="shared" si="0"/>
        <v>99.967068035318007</v>
      </c>
      <c r="I14" s="225"/>
    </row>
    <row r="15" spans="1:9" ht="25.5" x14ac:dyDescent="0.25">
      <c r="A15" s="232">
        <v>6</v>
      </c>
      <c r="B15" s="257" t="s">
        <v>20</v>
      </c>
      <c r="C15" s="257" t="s">
        <v>183</v>
      </c>
      <c r="D15" s="258" t="s">
        <v>187</v>
      </c>
      <c r="E15" s="259">
        <v>1000</v>
      </c>
      <c r="F15" s="260">
        <v>1000</v>
      </c>
      <c r="G15" s="296">
        <v>984</v>
      </c>
      <c r="H15" s="309">
        <f t="shared" si="0"/>
        <v>98.4</v>
      </c>
      <c r="I15" s="225"/>
    </row>
    <row r="16" spans="1:9" ht="25.5" x14ac:dyDescent="0.25">
      <c r="A16" s="232">
        <v>7</v>
      </c>
      <c r="B16" s="257" t="s">
        <v>20</v>
      </c>
      <c r="C16" s="257" t="s">
        <v>183</v>
      </c>
      <c r="D16" s="258" t="s">
        <v>188</v>
      </c>
      <c r="E16" s="259">
        <v>3650</v>
      </c>
      <c r="F16" s="260">
        <v>3650</v>
      </c>
      <c r="G16" s="296">
        <v>3628.5</v>
      </c>
      <c r="H16" s="309">
        <f t="shared" si="0"/>
        <v>99.410958904109592</v>
      </c>
      <c r="I16" s="225"/>
    </row>
    <row r="17" spans="1:9" ht="25.5" x14ac:dyDescent="0.25">
      <c r="A17" s="232">
        <v>8</v>
      </c>
      <c r="B17" s="257" t="s">
        <v>24</v>
      </c>
      <c r="C17" s="257" t="s">
        <v>189</v>
      </c>
      <c r="D17" s="258" t="s">
        <v>190</v>
      </c>
      <c r="E17" s="259">
        <v>263036</v>
      </c>
      <c r="F17" s="260">
        <v>38200</v>
      </c>
      <c r="G17" s="296">
        <v>38133.39</v>
      </c>
      <c r="H17" s="309">
        <f t="shared" si="0"/>
        <v>99.825628272251308</v>
      </c>
      <c r="I17" s="225"/>
    </row>
    <row r="18" spans="1:9" ht="26.25" customHeight="1" x14ac:dyDescent="0.25">
      <c r="A18" s="232">
        <v>9</v>
      </c>
      <c r="B18" s="257" t="s">
        <v>27</v>
      </c>
      <c r="C18" s="257" t="s">
        <v>191</v>
      </c>
      <c r="D18" s="258" t="s">
        <v>192</v>
      </c>
      <c r="E18" s="259">
        <v>808400</v>
      </c>
      <c r="F18" s="260">
        <v>808400</v>
      </c>
      <c r="G18" s="296">
        <v>808400</v>
      </c>
      <c r="H18" s="309">
        <f t="shared" si="0"/>
        <v>100</v>
      </c>
      <c r="I18" s="225"/>
    </row>
    <row r="19" spans="1:9" ht="25.5" x14ac:dyDescent="0.25">
      <c r="A19" s="232">
        <v>10</v>
      </c>
      <c r="B19" s="257" t="s">
        <v>193</v>
      </c>
      <c r="C19" s="257" t="s">
        <v>194</v>
      </c>
      <c r="D19" s="258" t="s">
        <v>384</v>
      </c>
      <c r="E19" s="259">
        <v>88000</v>
      </c>
      <c r="F19" s="260">
        <v>88000</v>
      </c>
      <c r="G19" s="296">
        <v>87948.69</v>
      </c>
      <c r="H19" s="309">
        <f t="shared" si="0"/>
        <v>99.941693181818181</v>
      </c>
      <c r="I19" s="225"/>
    </row>
    <row r="20" spans="1:9" ht="40.5" customHeight="1" x14ac:dyDescent="0.25">
      <c r="A20" s="232">
        <v>11</v>
      </c>
      <c r="B20" s="257" t="s">
        <v>195</v>
      </c>
      <c r="C20" s="257" t="s">
        <v>196</v>
      </c>
      <c r="D20" s="258" t="s">
        <v>197</v>
      </c>
      <c r="E20" s="259">
        <v>12850</v>
      </c>
      <c r="F20" s="260">
        <v>12850</v>
      </c>
      <c r="G20" s="296">
        <v>12846</v>
      </c>
      <c r="H20" s="309">
        <f t="shared" si="0"/>
        <v>99.968871595330739</v>
      </c>
      <c r="I20" s="225"/>
    </row>
    <row r="21" spans="1:9" ht="25.5" x14ac:dyDescent="0.25">
      <c r="A21" s="232">
        <v>12</v>
      </c>
      <c r="B21" s="261" t="s">
        <v>198</v>
      </c>
      <c r="C21" s="261" t="s">
        <v>199</v>
      </c>
      <c r="D21" s="262" t="s">
        <v>200</v>
      </c>
      <c r="E21" s="263">
        <v>216281</v>
      </c>
      <c r="F21" s="264">
        <v>216281</v>
      </c>
      <c r="G21" s="297">
        <v>216280.03</v>
      </c>
      <c r="H21" s="309">
        <f t="shared" si="0"/>
        <v>99.999551509379003</v>
      </c>
      <c r="I21" s="225"/>
    </row>
    <row r="22" spans="1:9" ht="25.5" x14ac:dyDescent="0.25">
      <c r="A22" s="236">
        <v>13</v>
      </c>
      <c r="B22" s="265" t="s">
        <v>198</v>
      </c>
      <c r="C22" s="265" t="s">
        <v>199</v>
      </c>
      <c r="D22" s="266" t="s">
        <v>201</v>
      </c>
      <c r="E22" s="267">
        <v>124412</v>
      </c>
      <c r="F22" s="268">
        <v>124412</v>
      </c>
      <c r="G22" s="298">
        <v>124411.23</v>
      </c>
      <c r="H22" s="309">
        <f t="shared" si="0"/>
        <v>99.999381088640959</v>
      </c>
      <c r="I22" s="225"/>
    </row>
    <row r="23" spans="1:9" ht="25.5" x14ac:dyDescent="0.25">
      <c r="A23" s="236">
        <v>14</v>
      </c>
      <c r="B23" s="265" t="s">
        <v>198</v>
      </c>
      <c r="C23" s="265" t="s">
        <v>199</v>
      </c>
      <c r="D23" s="266" t="s">
        <v>204</v>
      </c>
      <c r="E23" s="267">
        <v>134193</v>
      </c>
      <c r="F23" s="268">
        <v>134193</v>
      </c>
      <c r="G23" s="298">
        <v>134193</v>
      </c>
      <c r="H23" s="309">
        <f t="shared" si="0"/>
        <v>100</v>
      </c>
      <c r="I23" s="225"/>
    </row>
    <row r="24" spans="1:9" ht="24.75" customHeight="1" x14ac:dyDescent="0.25">
      <c r="A24" s="236">
        <v>15</v>
      </c>
      <c r="B24" s="265" t="s">
        <v>198</v>
      </c>
      <c r="C24" s="265" t="s">
        <v>199</v>
      </c>
      <c r="D24" s="266" t="s">
        <v>205</v>
      </c>
      <c r="E24" s="267">
        <v>3600</v>
      </c>
      <c r="F24" s="268">
        <v>3600</v>
      </c>
      <c r="G24" s="299">
        <v>3585</v>
      </c>
      <c r="H24" s="309">
        <f t="shared" si="0"/>
        <v>99.583333333333329</v>
      </c>
      <c r="I24" s="225"/>
    </row>
    <row r="25" spans="1:9" ht="38.25" x14ac:dyDescent="0.25">
      <c r="A25" s="237">
        <v>16</v>
      </c>
      <c r="B25" s="270">
        <v>801</v>
      </c>
      <c r="C25" s="270">
        <v>80104</v>
      </c>
      <c r="D25" s="271" t="s">
        <v>206</v>
      </c>
      <c r="E25" s="272">
        <v>4920</v>
      </c>
      <c r="F25" s="273">
        <v>4920</v>
      </c>
      <c r="G25" s="300">
        <v>4920</v>
      </c>
      <c r="H25" s="309">
        <f t="shared" si="0"/>
        <v>100</v>
      </c>
      <c r="I25" s="225"/>
    </row>
    <row r="26" spans="1:9" ht="25.5" x14ac:dyDescent="0.25">
      <c r="A26" s="237">
        <v>17</v>
      </c>
      <c r="B26" s="270">
        <v>851</v>
      </c>
      <c r="C26" s="270">
        <v>85154</v>
      </c>
      <c r="D26" s="271" t="s">
        <v>207</v>
      </c>
      <c r="E26" s="272">
        <v>3000</v>
      </c>
      <c r="F26" s="273">
        <v>3000</v>
      </c>
      <c r="G26" s="295">
        <v>2999</v>
      </c>
      <c r="H26" s="309">
        <f t="shared" si="0"/>
        <v>99.966666666666669</v>
      </c>
      <c r="I26" s="225"/>
    </row>
    <row r="27" spans="1:9" ht="24.75" customHeight="1" x14ac:dyDescent="0.25">
      <c r="A27" s="235">
        <v>18</v>
      </c>
      <c r="B27" s="274" t="s">
        <v>208</v>
      </c>
      <c r="C27" s="274" t="s">
        <v>209</v>
      </c>
      <c r="D27" s="275" t="s">
        <v>210</v>
      </c>
      <c r="E27" s="276">
        <v>5550</v>
      </c>
      <c r="F27" s="277">
        <v>5550</v>
      </c>
      <c r="G27" s="294">
        <v>5540</v>
      </c>
      <c r="H27" s="309">
        <f t="shared" si="0"/>
        <v>99.819819819819827</v>
      </c>
      <c r="I27" s="225"/>
    </row>
    <row r="28" spans="1:9" ht="25.5" x14ac:dyDescent="0.25">
      <c r="A28" s="231">
        <v>19</v>
      </c>
      <c r="B28" s="254" t="s">
        <v>211</v>
      </c>
      <c r="C28" s="254" t="s">
        <v>212</v>
      </c>
      <c r="D28" s="255" t="s">
        <v>213</v>
      </c>
      <c r="E28" s="256">
        <v>851044</v>
      </c>
      <c r="F28" s="269">
        <v>413583</v>
      </c>
      <c r="G28" s="272">
        <v>413130.19</v>
      </c>
      <c r="H28" s="309">
        <f t="shared" si="0"/>
        <v>99.890515325823358</v>
      </c>
      <c r="I28" s="225"/>
    </row>
    <row r="29" spans="1:9" ht="63.75" x14ac:dyDescent="0.25">
      <c r="A29" s="232">
        <v>20</v>
      </c>
      <c r="B29" s="257" t="s">
        <v>214</v>
      </c>
      <c r="C29" s="257" t="s">
        <v>215</v>
      </c>
      <c r="D29" s="258" t="s">
        <v>216</v>
      </c>
      <c r="E29" s="259">
        <v>46000</v>
      </c>
      <c r="F29" s="260">
        <v>46000</v>
      </c>
      <c r="G29" s="297">
        <v>16336.32</v>
      </c>
      <c r="H29" s="309">
        <f t="shared" si="0"/>
        <v>35.513739130434779</v>
      </c>
      <c r="I29" s="225"/>
    </row>
    <row r="30" spans="1:9" ht="25.5" x14ac:dyDescent="0.25">
      <c r="A30" s="232">
        <v>21</v>
      </c>
      <c r="B30" s="257" t="s">
        <v>214</v>
      </c>
      <c r="C30" s="257" t="s">
        <v>217</v>
      </c>
      <c r="D30" s="258" t="s">
        <v>218</v>
      </c>
      <c r="E30" s="259">
        <v>106720</v>
      </c>
      <c r="F30" s="260">
        <v>106720</v>
      </c>
      <c r="G30" s="297">
        <v>106718.42</v>
      </c>
      <c r="H30" s="309">
        <f t="shared" si="0"/>
        <v>99.998519490254864</v>
      </c>
      <c r="I30" s="225"/>
    </row>
    <row r="31" spans="1:9" ht="51" x14ac:dyDescent="0.25">
      <c r="A31" s="236">
        <v>22</v>
      </c>
      <c r="B31" s="265" t="s">
        <v>214</v>
      </c>
      <c r="C31" s="265" t="s">
        <v>219</v>
      </c>
      <c r="D31" s="266" t="s">
        <v>220</v>
      </c>
      <c r="E31" s="267">
        <v>99500</v>
      </c>
      <c r="F31" s="268">
        <v>99500</v>
      </c>
      <c r="G31" s="299">
        <v>99437.43</v>
      </c>
      <c r="H31" s="309">
        <f t="shared" si="0"/>
        <v>99.937115577889429</v>
      </c>
      <c r="I31" s="239"/>
    </row>
    <row r="32" spans="1:9" ht="25.5" x14ac:dyDescent="0.25">
      <c r="A32" s="240">
        <v>23</v>
      </c>
      <c r="B32" s="254" t="s">
        <v>214</v>
      </c>
      <c r="C32" s="254" t="s">
        <v>219</v>
      </c>
      <c r="D32" s="278" t="s">
        <v>221</v>
      </c>
      <c r="E32" s="256">
        <v>108800</v>
      </c>
      <c r="F32" s="269">
        <v>108800</v>
      </c>
      <c r="G32" s="300">
        <v>108773.99</v>
      </c>
      <c r="H32" s="309">
        <f t="shared" si="0"/>
        <v>99.976093750000004</v>
      </c>
      <c r="I32" s="239"/>
    </row>
    <row r="33" spans="1:9" ht="39" thickBot="1" x14ac:dyDescent="0.3">
      <c r="A33" s="241">
        <v>24</v>
      </c>
      <c r="B33" s="280" t="s">
        <v>222</v>
      </c>
      <c r="C33" s="280" t="s">
        <v>223</v>
      </c>
      <c r="D33" s="305" t="s">
        <v>224</v>
      </c>
      <c r="E33" s="281">
        <v>459160</v>
      </c>
      <c r="F33" s="282">
        <v>459160</v>
      </c>
      <c r="G33" s="301">
        <v>459155.83</v>
      </c>
      <c r="H33" s="310">
        <f t="shared" si="0"/>
        <v>99.999091819844949</v>
      </c>
      <c r="I33" s="239"/>
    </row>
    <row r="34" spans="1:9" x14ac:dyDescent="0.25">
      <c r="A34" s="234"/>
      <c r="B34" s="283"/>
      <c r="C34" s="283"/>
      <c r="D34" s="284"/>
      <c r="E34" s="285"/>
      <c r="F34" s="286"/>
      <c r="G34" s="302"/>
      <c r="H34" s="311"/>
      <c r="I34" s="239"/>
    </row>
    <row r="35" spans="1:9" ht="15.75" thickBot="1" x14ac:dyDescent="0.3">
      <c r="A35" s="242"/>
      <c r="B35" s="287"/>
      <c r="C35" s="287"/>
      <c r="D35" s="288"/>
      <c r="E35" s="289"/>
      <c r="F35" s="290"/>
      <c r="G35" s="303"/>
      <c r="H35" s="312"/>
      <c r="I35" s="239"/>
    </row>
    <row r="36" spans="1:9" x14ac:dyDescent="0.25">
      <c r="A36" s="306">
        <v>1</v>
      </c>
      <c r="B36" s="291" t="s">
        <v>202</v>
      </c>
      <c r="C36" s="291" t="s">
        <v>203</v>
      </c>
      <c r="D36" s="307">
        <v>4</v>
      </c>
      <c r="E36" s="292">
        <v>5</v>
      </c>
      <c r="F36" s="291">
        <v>6</v>
      </c>
      <c r="G36" s="293">
        <v>7</v>
      </c>
      <c r="H36" s="314">
        <v>8</v>
      </c>
      <c r="I36" s="239"/>
    </row>
    <row r="37" spans="1:9" ht="25.5" x14ac:dyDescent="0.25">
      <c r="A37" s="240">
        <v>25</v>
      </c>
      <c r="B37" s="254" t="s">
        <v>222</v>
      </c>
      <c r="C37" s="254" t="s">
        <v>223</v>
      </c>
      <c r="D37" s="278" t="s">
        <v>225</v>
      </c>
      <c r="E37" s="256">
        <v>12300</v>
      </c>
      <c r="F37" s="269">
        <v>12300</v>
      </c>
      <c r="G37" s="300">
        <v>12299.96</v>
      </c>
      <c r="H37" s="309">
        <f t="shared" ref="H37:H42" si="1">G37/F37*100</f>
        <v>99.999674796747968</v>
      </c>
      <c r="I37" s="239"/>
    </row>
    <row r="38" spans="1:9" ht="38.25" x14ac:dyDescent="0.25">
      <c r="A38" s="243">
        <v>26</v>
      </c>
      <c r="B38" s="265" t="s">
        <v>222</v>
      </c>
      <c r="C38" s="265" t="s">
        <v>226</v>
      </c>
      <c r="D38" s="279" t="s">
        <v>227</v>
      </c>
      <c r="E38" s="267">
        <v>8650</v>
      </c>
      <c r="F38" s="268">
        <v>8650</v>
      </c>
      <c r="G38" s="299">
        <v>8650</v>
      </c>
      <c r="H38" s="309">
        <f t="shared" si="1"/>
        <v>100</v>
      </c>
      <c r="I38" s="239"/>
    </row>
    <row r="39" spans="1:9" ht="38.25" x14ac:dyDescent="0.25">
      <c r="A39" s="240">
        <v>27</v>
      </c>
      <c r="B39" s="254" t="s">
        <v>222</v>
      </c>
      <c r="C39" s="254" t="s">
        <v>226</v>
      </c>
      <c r="D39" s="278" t="s">
        <v>228</v>
      </c>
      <c r="E39" s="256">
        <v>9880</v>
      </c>
      <c r="F39" s="269">
        <v>9880</v>
      </c>
      <c r="G39" s="300">
        <v>9880</v>
      </c>
      <c r="H39" s="309">
        <f t="shared" si="1"/>
        <v>100</v>
      </c>
      <c r="I39" s="239"/>
    </row>
    <row r="40" spans="1:9" ht="25.5" x14ac:dyDescent="0.25">
      <c r="A40" s="240">
        <v>28</v>
      </c>
      <c r="B40" s="254" t="s">
        <v>222</v>
      </c>
      <c r="C40" s="254" t="s">
        <v>226</v>
      </c>
      <c r="D40" s="278" t="s">
        <v>229</v>
      </c>
      <c r="E40" s="256">
        <v>59040</v>
      </c>
      <c r="F40" s="269">
        <v>59040</v>
      </c>
      <c r="G40" s="300">
        <v>59040</v>
      </c>
      <c r="H40" s="309">
        <f t="shared" si="1"/>
        <v>100</v>
      </c>
      <c r="I40" s="239"/>
    </row>
    <row r="41" spans="1:9" ht="38.25" x14ac:dyDescent="0.25">
      <c r="A41" s="240">
        <v>29</v>
      </c>
      <c r="B41" s="254" t="s">
        <v>222</v>
      </c>
      <c r="C41" s="254" t="s">
        <v>226</v>
      </c>
      <c r="D41" s="278" t="s">
        <v>230</v>
      </c>
      <c r="E41" s="256">
        <v>16320</v>
      </c>
      <c r="F41" s="269">
        <v>16320</v>
      </c>
      <c r="G41" s="300">
        <v>16318.41</v>
      </c>
      <c r="H41" s="309">
        <f t="shared" si="1"/>
        <v>99.990257352941185</v>
      </c>
      <c r="I41" s="239"/>
    </row>
    <row r="42" spans="1:9" ht="20.25" customHeight="1" thickBot="1" x14ac:dyDescent="0.3">
      <c r="A42" s="688" t="s">
        <v>231</v>
      </c>
      <c r="B42" s="689"/>
      <c r="C42" s="689"/>
      <c r="D42" s="690"/>
      <c r="E42" s="244">
        <f>E41+E40+E39+E38+E37+E33+E32+E31+E30+E29+E28+E27+E26+E25+E24+E23+E22+E21+E20+E19+E18+E17+E16+E15+E14+E13+E12+E11+E10</f>
        <v>6906828</v>
      </c>
      <c r="F42" s="245">
        <f>F41+F40+F39+F38+F37+F33+F32+F31+F30+F29+F28+F27+F26+F25+F24+F23+F22+F21+F20+F19+F18+F17+F16+F15+F14+F13+F12+F11+F10</f>
        <v>5592820</v>
      </c>
      <c r="G42" s="304">
        <f>G41+G40+G39+G38+G37+G33+G32+G31+G30+G29+G28+G27+G26+G25+G24+G23+G22+G21+G20+G19+G18+G17+G16+G15+G14+G13+G12+G11+G10</f>
        <v>5561682.1000000006</v>
      </c>
      <c r="H42" s="313">
        <f t="shared" si="1"/>
        <v>99.443252241266492</v>
      </c>
      <c r="I42" s="246"/>
    </row>
    <row r="43" spans="1:9" x14ac:dyDescent="0.25">
      <c r="A43" s="239"/>
      <c r="B43" s="239"/>
      <c r="C43" s="239"/>
      <c r="D43" s="239"/>
      <c r="E43" s="239"/>
      <c r="F43" s="238"/>
      <c r="G43" s="239"/>
      <c r="H43" s="239"/>
      <c r="I43" s="239"/>
    </row>
    <row r="44" spans="1:9" x14ac:dyDescent="0.25">
      <c r="A44" s="239"/>
      <c r="B44" s="239"/>
      <c r="C44" s="239"/>
      <c r="D44" s="239"/>
      <c r="E44" s="239"/>
      <c r="F44" s="238"/>
      <c r="G44" s="239"/>
      <c r="H44" s="239"/>
      <c r="I44" s="239"/>
    </row>
    <row r="45" spans="1:9" x14ac:dyDescent="0.25">
      <c r="A45" s="239"/>
      <c r="B45" s="239"/>
      <c r="C45" s="239"/>
      <c r="D45" s="239"/>
      <c r="E45" s="239"/>
      <c r="F45" s="239"/>
      <c r="G45" s="239"/>
      <c r="H45" s="239"/>
      <c r="I45" s="239"/>
    </row>
    <row r="46" spans="1:9" x14ac:dyDescent="0.25">
      <c r="A46" s="239"/>
      <c r="B46" s="239"/>
      <c r="C46" s="239"/>
      <c r="D46" s="239"/>
      <c r="E46" s="239"/>
      <c r="F46" s="239"/>
      <c r="G46" s="239"/>
      <c r="H46" s="239"/>
      <c r="I46" s="239"/>
    </row>
    <row r="47" spans="1:9" x14ac:dyDescent="0.25">
      <c r="A47" s="225"/>
      <c r="B47" s="225"/>
      <c r="C47" s="225"/>
      <c r="D47" s="225"/>
      <c r="E47" s="225"/>
      <c r="F47" s="233"/>
      <c r="G47" s="225"/>
      <c r="H47" s="239"/>
      <c r="I47" s="239"/>
    </row>
    <row r="48" spans="1:9" x14ac:dyDescent="0.25">
      <c r="A48" s="247"/>
      <c r="B48" s="225"/>
      <c r="C48" s="225"/>
      <c r="D48" s="225"/>
      <c r="E48" s="225"/>
      <c r="F48" s="233"/>
      <c r="G48" s="225"/>
      <c r="H48" s="225"/>
      <c r="I48" s="225"/>
    </row>
    <row r="49" spans="8:9" x14ac:dyDescent="0.25">
      <c r="H49" s="225"/>
      <c r="I49" s="225"/>
    </row>
  </sheetData>
  <mergeCells count="11">
    <mergeCell ref="A42:D42"/>
    <mergeCell ref="H4:H8"/>
    <mergeCell ref="G1:H1"/>
    <mergeCell ref="A2:G2"/>
    <mergeCell ref="A4:A8"/>
    <mergeCell ref="B4:B8"/>
    <mergeCell ref="C4:C8"/>
    <mergeCell ref="D4:D8"/>
    <mergeCell ref="E4:E8"/>
    <mergeCell ref="G4:G8"/>
    <mergeCell ref="F4:F8"/>
  </mergeCells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I19" sqref="I19"/>
    </sheetView>
  </sheetViews>
  <sheetFormatPr defaultRowHeight="15" x14ac:dyDescent="0.25"/>
  <cols>
    <col min="1" max="1" width="6.140625" style="106" customWidth="1"/>
    <col min="2" max="2" width="53.7109375" style="106" customWidth="1"/>
    <col min="3" max="3" width="12.42578125" style="106" customWidth="1"/>
    <col min="4" max="4" width="17.140625" style="106" customWidth="1"/>
    <col min="5" max="5" width="14" style="106" customWidth="1"/>
    <col min="6" max="256" width="9.140625" style="106"/>
    <col min="257" max="257" width="6.140625" style="106" customWidth="1"/>
    <col min="258" max="258" width="53.7109375" style="106" customWidth="1"/>
    <col min="259" max="259" width="12.42578125" style="106" customWidth="1"/>
    <col min="260" max="260" width="17.140625" style="106" customWidth="1"/>
    <col min="261" max="261" width="14" style="106" customWidth="1"/>
    <col min="262" max="512" width="9.140625" style="106"/>
    <col min="513" max="513" width="6.140625" style="106" customWidth="1"/>
    <col min="514" max="514" width="53.7109375" style="106" customWidth="1"/>
    <col min="515" max="515" width="12.42578125" style="106" customWidth="1"/>
    <col min="516" max="516" width="17.140625" style="106" customWidth="1"/>
    <col min="517" max="517" width="14" style="106" customWidth="1"/>
    <col min="518" max="768" width="9.140625" style="106"/>
    <col min="769" max="769" width="6.140625" style="106" customWidth="1"/>
    <col min="770" max="770" width="53.7109375" style="106" customWidth="1"/>
    <col min="771" max="771" width="12.42578125" style="106" customWidth="1"/>
    <col min="772" max="772" width="17.140625" style="106" customWidth="1"/>
    <col min="773" max="773" width="14" style="106" customWidth="1"/>
    <col min="774" max="1024" width="9.140625" style="106"/>
    <col min="1025" max="1025" width="6.140625" style="106" customWidth="1"/>
    <col min="1026" max="1026" width="53.7109375" style="106" customWidth="1"/>
    <col min="1027" max="1027" width="12.42578125" style="106" customWidth="1"/>
    <col min="1028" max="1028" width="17.140625" style="106" customWidth="1"/>
    <col min="1029" max="1029" width="14" style="106" customWidth="1"/>
    <col min="1030" max="1280" width="9.140625" style="106"/>
    <col min="1281" max="1281" width="6.140625" style="106" customWidth="1"/>
    <col min="1282" max="1282" width="53.7109375" style="106" customWidth="1"/>
    <col min="1283" max="1283" width="12.42578125" style="106" customWidth="1"/>
    <col min="1284" max="1284" width="17.140625" style="106" customWidth="1"/>
    <col min="1285" max="1285" width="14" style="106" customWidth="1"/>
    <col min="1286" max="1536" width="9.140625" style="106"/>
    <col min="1537" max="1537" width="6.140625" style="106" customWidth="1"/>
    <col min="1538" max="1538" width="53.7109375" style="106" customWidth="1"/>
    <col min="1539" max="1539" width="12.42578125" style="106" customWidth="1"/>
    <col min="1540" max="1540" width="17.140625" style="106" customWidth="1"/>
    <col min="1541" max="1541" width="14" style="106" customWidth="1"/>
    <col min="1542" max="1792" width="9.140625" style="106"/>
    <col min="1793" max="1793" width="6.140625" style="106" customWidth="1"/>
    <col min="1794" max="1794" width="53.7109375" style="106" customWidth="1"/>
    <col min="1795" max="1795" width="12.42578125" style="106" customWidth="1"/>
    <col min="1796" max="1796" width="17.140625" style="106" customWidth="1"/>
    <col min="1797" max="1797" width="14" style="106" customWidth="1"/>
    <col min="1798" max="2048" width="9.140625" style="106"/>
    <col min="2049" max="2049" width="6.140625" style="106" customWidth="1"/>
    <col min="2050" max="2050" width="53.7109375" style="106" customWidth="1"/>
    <col min="2051" max="2051" width="12.42578125" style="106" customWidth="1"/>
    <col min="2052" max="2052" width="17.140625" style="106" customWidth="1"/>
    <col min="2053" max="2053" width="14" style="106" customWidth="1"/>
    <col min="2054" max="2304" width="9.140625" style="106"/>
    <col min="2305" max="2305" width="6.140625" style="106" customWidth="1"/>
    <col min="2306" max="2306" width="53.7109375" style="106" customWidth="1"/>
    <col min="2307" max="2307" width="12.42578125" style="106" customWidth="1"/>
    <col min="2308" max="2308" width="17.140625" style="106" customWidth="1"/>
    <col min="2309" max="2309" width="14" style="106" customWidth="1"/>
    <col min="2310" max="2560" width="9.140625" style="106"/>
    <col min="2561" max="2561" width="6.140625" style="106" customWidth="1"/>
    <col min="2562" max="2562" width="53.7109375" style="106" customWidth="1"/>
    <col min="2563" max="2563" width="12.42578125" style="106" customWidth="1"/>
    <col min="2564" max="2564" width="17.140625" style="106" customWidth="1"/>
    <col min="2565" max="2565" width="14" style="106" customWidth="1"/>
    <col min="2566" max="2816" width="9.140625" style="106"/>
    <col min="2817" max="2817" width="6.140625" style="106" customWidth="1"/>
    <col min="2818" max="2818" width="53.7109375" style="106" customWidth="1"/>
    <col min="2819" max="2819" width="12.42578125" style="106" customWidth="1"/>
    <col min="2820" max="2820" width="17.140625" style="106" customWidth="1"/>
    <col min="2821" max="2821" width="14" style="106" customWidth="1"/>
    <col min="2822" max="3072" width="9.140625" style="106"/>
    <col min="3073" max="3073" width="6.140625" style="106" customWidth="1"/>
    <col min="3074" max="3074" width="53.7109375" style="106" customWidth="1"/>
    <col min="3075" max="3075" width="12.42578125" style="106" customWidth="1"/>
    <col min="3076" max="3076" width="17.140625" style="106" customWidth="1"/>
    <col min="3077" max="3077" width="14" style="106" customWidth="1"/>
    <col min="3078" max="3328" width="9.140625" style="106"/>
    <col min="3329" max="3329" width="6.140625" style="106" customWidth="1"/>
    <col min="3330" max="3330" width="53.7109375" style="106" customWidth="1"/>
    <col min="3331" max="3331" width="12.42578125" style="106" customWidth="1"/>
    <col min="3332" max="3332" width="17.140625" style="106" customWidth="1"/>
    <col min="3333" max="3333" width="14" style="106" customWidth="1"/>
    <col min="3334" max="3584" width="9.140625" style="106"/>
    <col min="3585" max="3585" width="6.140625" style="106" customWidth="1"/>
    <col min="3586" max="3586" width="53.7109375" style="106" customWidth="1"/>
    <col min="3587" max="3587" width="12.42578125" style="106" customWidth="1"/>
    <col min="3588" max="3588" width="17.140625" style="106" customWidth="1"/>
    <col min="3589" max="3589" width="14" style="106" customWidth="1"/>
    <col min="3590" max="3840" width="9.140625" style="106"/>
    <col min="3841" max="3841" width="6.140625" style="106" customWidth="1"/>
    <col min="3842" max="3842" width="53.7109375" style="106" customWidth="1"/>
    <col min="3843" max="3843" width="12.42578125" style="106" customWidth="1"/>
    <col min="3844" max="3844" width="17.140625" style="106" customWidth="1"/>
    <col min="3845" max="3845" width="14" style="106" customWidth="1"/>
    <col min="3846" max="4096" width="9.140625" style="106"/>
    <col min="4097" max="4097" width="6.140625" style="106" customWidth="1"/>
    <col min="4098" max="4098" width="53.7109375" style="106" customWidth="1"/>
    <col min="4099" max="4099" width="12.42578125" style="106" customWidth="1"/>
    <col min="4100" max="4100" width="17.140625" style="106" customWidth="1"/>
    <col min="4101" max="4101" width="14" style="106" customWidth="1"/>
    <col min="4102" max="4352" width="9.140625" style="106"/>
    <col min="4353" max="4353" width="6.140625" style="106" customWidth="1"/>
    <col min="4354" max="4354" width="53.7109375" style="106" customWidth="1"/>
    <col min="4355" max="4355" width="12.42578125" style="106" customWidth="1"/>
    <col min="4356" max="4356" width="17.140625" style="106" customWidth="1"/>
    <col min="4357" max="4357" width="14" style="106" customWidth="1"/>
    <col min="4358" max="4608" width="9.140625" style="106"/>
    <col min="4609" max="4609" width="6.140625" style="106" customWidth="1"/>
    <col min="4610" max="4610" width="53.7109375" style="106" customWidth="1"/>
    <col min="4611" max="4611" width="12.42578125" style="106" customWidth="1"/>
    <col min="4612" max="4612" width="17.140625" style="106" customWidth="1"/>
    <col min="4613" max="4613" width="14" style="106" customWidth="1"/>
    <col min="4614" max="4864" width="9.140625" style="106"/>
    <col min="4865" max="4865" width="6.140625" style="106" customWidth="1"/>
    <col min="4866" max="4866" width="53.7109375" style="106" customWidth="1"/>
    <col min="4867" max="4867" width="12.42578125" style="106" customWidth="1"/>
    <col min="4868" max="4868" width="17.140625" style="106" customWidth="1"/>
    <col min="4869" max="4869" width="14" style="106" customWidth="1"/>
    <col min="4870" max="5120" width="9.140625" style="106"/>
    <col min="5121" max="5121" width="6.140625" style="106" customWidth="1"/>
    <col min="5122" max="5122" width="53.7109375" style="106" customWidth="1"/>
    <col min="5123" max="5123" width="12.42578125" style="106" customWidth="1"/>
    <col min="5124" max="5124" width="17.140625" style="106" customWidth="1"/>
    <col min="5125" max="5125" width="14" style="106" customWidth="1"/>
    <col min="5126" max="5376" width="9.140625" style="106"/>
    <col min="5377" max="5377" width="6.140625" style="106" customWidth="1"/>
    <col min="5378" max="5378" width="53.7109375" style="106" customWidth="1"/>
    <col min="5379" max="5379" width="12.42578125" style="106" customWidth="1"/>
    <col min="5380" max="5380" width="17.140625" style="106" customWidth="1"/>
    <col min="5381" max="5381" width="14" style="106" customWidth="1"/>
    <col min="5382" max="5632" width="9.140625" style="106"/>
    <col min="5633" max="5633" width="6.140625" style="106" customWidth="1"/>
    <col min="5634" max="5634" width="53.7109375" style="106" customWidth="1"/>
    <col min="5635" max="5635" width="12.42578125" style="106" customWidth="1"/>
    <col min="5636" max="5636" width="17.140625" style="106" customWidth="1"/>
    <col min="5637" max="5637" width="14" style="106" customWidth="1"/>
    <col min="5638" max="5888" width="9.140625" style="106"/>
    <col min="5889" max="5889" width="6.140625" style="106" customWidth="1"/>
    <col min="5890" max="5890" width="53.7109375" style="106" customWidth="1"/>
    <col min="5891" max="5891" width="12.42578125" style="106" customWidth="1"/>
    <col min="5892" max="5892" width="17.140625" style="106" customWidth="1"/>
    <col min="5893" max="5893" width="14" style="106" customWidth="1"/>
    <col min="5894" max="6144" width="9.140625" style="106"/>
    <col min="6145" max="6145" width="6.140625" style="106" customWidth="1"/>
    <col min="6146" max="6146" width="53.7109375" style="106" customWidth="1"/>
    <col min="6147" max="6147" width="12.42578125" style="106" customWidth="1"/>
    <col min="6148" max="6148" width="17.140625" style="106" customWidth="1"/>
    <col min="6149" max="6149" width="14" style="106" customWidth="1"/>
    <col min="6150" max="6400" width="9.140625" style="106"/>
    <col min="6401" max="6401" width="6.140625" style="106" customWidth="1"/>
    <col min="6402" max="6402" width="53.7109375" style="106" customWidth="1"/>
    <col min="6403" max="6403" width="12.42578125" style="106" customWidth="1"/>
    <col min="6404" max="6404" width="17.140625" style="106" customWidth="1"/>
    <col min="6405" max="6405" width="14" style="106" customWidth="1"/>
    <col min="6406" max="6656" width="9.140625" style="106"/>
    <col min="6657" max="6657" width="6.140625" style="106" customWidth="1"/>
    <col min="6658" max="6658" width="53.7109375" style="106" customWidth="1"/>
    <col min="6659" max="6659" width="12.42578125" style="106" customWidth="1"/>
    <col min="6660" max="6660" width="17.140625" style="106" customWidth="1"/>
    <col min="6661" max="6661" width="14" style="106" customWidth="1"/>
    <col min="6662" max="6912" width="9.140625" style="106"/>
    <col min="6913" max="6913" width="6.140625" style="106" customWidth="1"/>
    <col min="6914" max="6914" width="53.7109375" style="106" customWidth="1"/>
    <col min="6915" max="6915" width="12.42578125" style="106" customWidth="1"/>
    <col min="6916" max="6916" width="17.140625" style="106" customWidth="1"/>
    <col min="6917" max="6917" width="14" style="106" customWidth="1"/>
    <col min="6918" max="7168" width="9.140625" style="106"/>
    <col min="7169" max="7169" width="6.140625" style="106" customWidth="1"/>
    <col min="7170" max="7170" width="53.7109375" style="106" customWidth="1"/>
    <col min="7171" max="7171" width="12.42578125" style="106" customWidth="1"/>
    <col min="7172" max="7172" width="17.140625" style="106" customWidth="1"/>
    <col min="7173" max="7173" width="14" style="106" customWidth="1"/>
    <col min="7174" max="7424" width="9.140625" style="106"/>
    <col min="7425" max="7425" width="6.140625" style="106" customWidth="1"/>
    <col min="7426" max="7426" width="53.7109375" style="106" customWidth="1"/>
    <col min="7427" max="7427" width="12.42578125" style="106" customWidth="1"/>
    <col min="7428" max="7428" width="17.140625" style="106" customWidth="1"/>
    <col min="7429" max="7429" width="14" style="106" customWidth="1"/>
    <col min="7430" max="7680" width="9.140625" style="106"/>
    <col min="7681" max="7681" width="6.140625" style="106" customWidth="1"/>
    <col min="7682" max="7682" width="53.7109375" style="106" customWidth="1"/>
    <col min="7683" max="7683" width="12.42578125" style="106" customWidth="1"/>
    <col min="7684" max="7684" width="17.140625" style="106" customWidth="1"/>
    <col min="7685" max="7685" width="14" style="106" customWidth="1"/>
    <col min="7686" max="7936" width="9.140625" style="106"/>
    <col min="7937" max="7937" width="6.140625" style="106" customWidth="1"/>
    <col min="7938" max="7938" width="53.7109375" style="106" customWidth="1"/>
    <col min="7939" max="7939" width="12.42578125" style="106" customWidth="1"/>
    <col min="7940" max="7940" width="17.140625" style="106" customWidth="1"/>
    <col min="7941" max="7941" width="14" style="106" customWidth="1"/>
    <col min="7942" max="8192" width="9.140625" style="106"/>
    <col min="8193" max="8193" width="6.140625" style="106" customWidth="1"/>
    <col min="8194" max="8194" width="53.7109375" style="106" customWidth="1"/>
    <col min="8195" max="8195" width="12.42578125" style="106" customWidth="1"/>
    <col min="8196" max="8196" width="17.140625" style="106" customWidth="1"/>
    <col min="8197" max="8197" width="14" style="106" customWidth="1"/>
    <col min="8198" max="8448" width="9.140625" style="106"/>
    <col min="8449" max="8449" width="6.140625" style="106" customWidth="1"/>
    <col min="8450" max="8450" width="53.7109375" style="106" customWidth="1"/>
    <col min="8451" max="8451" width="12.42578125" style="106" customWidth="1"/>
    <col min="8452" max="8452" width="17.140625" style="106" customWidth="1"/>
    <col min="8453" max="8453" width="14" style="106" customWidth="1"/>
    <col min="8454" max="8704" width="9.140625" style="106"/>
    <col min="8705" max="8705" width="6.140625" style="106" customWidth="1"/>
    <col min="8706" max="8706" width="53.7109375" style="106" customWidth="1"/>
    <col min="8707" max="8707" width="12.42578125" style="106" customWidth="1"/>
    <col min="8708" max="8708" width="17.140625" style="106" customWidth="1"/>
    <col min="8709" max="8709" width="14" style="106" customWidth="1"/>
    <col min="8710" max="8960" width="9.140625" style="106"/>
    <col min="8961" max="8961" width="6.140625" style="106" customWidth="1"/>
    <col min="8962" max="8962" width="53.7109375" style="106" customWidth="1"/>
    <col min="8963" max="8963" width="12.42578125" style="106" customWidth="1"/>
    <col min="8964" max="8964" width="17.140625" style="106" customWidth="1"/>
    <col min="8965" max="8965" width="14" style="106" customWidth="1"/>
    <col min="8966" max="9216" width="9.140625" style="106"/>
    <col min="9217" max="9217" width="6.140625" style="106" customWidth="1"/>
    <col min="9218" max="9218" width="53.7109375" style="106" customWidth="1"/>
    <col min="9219" max="9219" width="12.42578125" style="106" customWidth="1"/>
    <col min="9220" max="9220" width="17.140625" style="106" customWidth="1"/>
    <col min="9221" max="9221" width="14" style="106" customWidth="1"/>
    <col min="9222" max="9472" width="9.140625" style="106"/>
    <col min="9473" max="9473" width="6.140625" style="106" customWidth="1"/>
    <col min="9474" max="9474" width="53.7109375" style="106" customWidth="1"/>
    <col min="9475" max="9475" width="12.42578125" style="106" customWidth="1"/>
    <col min="9476" max="9476" width="17.140625" style="106" customWidth="1"/>
    <col min="9477" max="9477" width="14" style="106" customWidth="1"/>
    <col min="9478" max="9728" width="9.140625" style="106"/>
    <col min="9729" max="9729" width="6.140625" style="106" customWidth="1"/>
    <col min="9730" max="9730" width="53.7109375" style="106" customWidth="1"/>
    <col min="9731" max="9731" width="12.42578125" style="106" customWidth="1"/>
    <col min="9732" max="9732" width="17.140625" style="106" customWidth="1"/>
    <col min="9733" max="9733" width="14" style="106" customWidth="1"/>
    <col min="9734" max="9984" width="9.140625" style="106"/>
    <col min="9985" max="9985" width="6.140625" style="106" customWidth="1"/>
    <col min="9986" max="9986" width="53.7109375" style="106" customWidth="1"/>
    <col min="9987" max="9987" width="12.42578125" style="106" customWidth="1"/>
    <col min="9988" max="9988" width="17.140625" style="106" customWidth="1"/>
    <col min="9989" max="9989" width="14" style="106" customWidth="1"/>
    <col min="9990" max="10240" width="9.140625" style="106"/>
    <col min="10241" max="10241" width="6.140625" style="106" customWidth="1"/>
    <col min="10242" max="10242" width="53.7109375" style="106" customWidth="1"/>
    <col min="10243" max="10243" width="12.42578125" style="106" customWidth="1"/>
    <col min="10244" max="10244" width="17.140625" style="106" customWidth="1"/>
    <col min="10245" max="10245" width="14" style="106" customWidth="1"/>
    <col min="10246" max="10496" width="9.140625" style="106"/>
    <col min="10497" max="10497" width="6.140625" style="106" customWidth="1"/>
    <col min="10498" max="10498" width="53.7109375" style="106" customWidth="1"/>
    <col min="10499" max="10499" width="12.42578125" style="106" customWidth="1"/>
    <col min="10500" max="10500" width="17.140625" style="106" customWidth="1"/>
    <col min="10501" max="10501" width="14" style="106" customWidth="1"/>
    <col min="10502" max="10752" width="9.140625" style="106"/>
    <col min="10753" max="10753" width="6.140625" style="106" customWidth="1"/>
    <col min="10754" max="10754" width="53.7109375" style="106" customWidth="1"/>
    <col min="10755" max="10755" width="12.42578125" style="106" customWidth="1"/>
    <col min="10756" max="10756" width="17.140625" style="106" customWidth="1"/>
    <col min="10757" max="10757" width="14" style="106" customWidth="1"/>
    <col min="10758" max="11008" width="9.140625" style="106"/>
    <col min="11009" max="11009" width="6.140625" style="106" customWidth="1"/>
    <col min="11010" max="11010" width="53.7109375" style="106" customWidth="1"/>
    <col min="11011" max="11011" width="12.42578125" style="106" customWidth="1"/>
    <col min="11012" max="11012" width="17.140625" style="106" customWidth="1"/>
    <col min="11013" max="11013" width="14" style="106" customWidth="1"/>
    <col min="11014" max="11264" width="9.140625" style="106"/>
    <col min="11265" max="11265" width="6.140625" style="106" customWidth="1"/>
    <col min="11266" max="11266" width="53.7109375" style="106" customWidth="1"/>
    <col min="11267" max="11267" width="12.42578125" style="106" customWidth="1"/>
    <col min="11268" max="11268" width="17.140625" style="106" customWidth="1"/>
    <col min="11269" max="11269" width="14" style="106" customWidth="1"/>
    <col min="11270" max="11520" width="9.140625" style="106"/>
    <col min="11521" max="11521" width="6.140625" style="106" customWidth="1"/>
    <col min="11522" max="11522" width="53.7109375" style="106" customWidth="1"/>
    <col min="11523" max="11523" width="12.42578125" style="106" customWidth="1"/>
    <col min="11524" max="11524" width="17.140625" style="106" customWidth="1"/>
    <col min="11525" max="11525" width="14" style="106" customWidth="1"/>
    <col min="11526" max="11776" width="9.140625" style="106"/>
    <col min="11777" max="11777" width="6.140625" style="106" customWidth="1"/>
    <col min="11778" max="11778" width="53.7109375" style="106" customWidth="1"/>
    <col min="11779" max="11779" width="12.42578125" style="106" customWidth="1"/>
    <col min="11780" max="11780" width="17.140625" style="106" customWidth="1"/>
    <col min="11781" max="11781" width="14" style="106" customWidth="1"/>
    <col min="11782" max="12032" width="9.140625" style="106"/>
    <col min="12033" max="12033" width="6.140625" style="106" customWidth="1"/>
    <col min="12034" max="12034" width="53.7109375" style="106" customWidth="1"/>
    <col min="12035" max="12035" width="12.42578125" style="106" customWidth="1"/>
    <col min="12036" max="12036" width="17.140625" style="106" customWidth="1"/>
    <col min="12037" max="12037" width="14" style="106" customWidth="1"/>
    <col min="12038" max="12288" width="9.140625" style="106"/>
    <col min="12289" max="12289" width="6.140625" style="106" customWidth="1"/>
    <col min="12290" max="12290" width="53.7109375" style="106" customWidth="1"/>
    <col min="12291" max="12291" width="12.42578125" style="106" customWidth="1"/>
    <col min="12292" max="12292" width="17.140625" style="106" customWidth="1"/>
    <col min="12293" max="12293" width="14" style="106" customWidth="1"/>
    <col min="12294" max="12544" width="9.140625" style="106"/>
    <col min="12545" max="12545" width="6.140625" style="106" customWidth="1"/>
    <col min="12546" max="12546" width="53.7109375" style="106" customWidth="1"/>
    <col min="12547" max="12547" width="12.42578125" style="106" customWidth="1"/>
    <col min="12548" max="12548" width="17.140625" style="106" customWidth="1"/>
    <col min="12549" max="12549" width="14" style="106" customWidth="1"/>
    <col min="12550" max="12800" width="9.140625" style="106"/>
    <col min="12801" max="12801" width="6.140625" style="106" customWidth="1"/>
    <col min="12802" max="12802" width="53.7109375" style="106" customWidth="1"/>
    <col min="12803" max="12803" width="12.42578125" style="106" customWidth="1"/>
    <col min="12804" max="12804" width="17.140625" style="106" customWidth="1"/>
    <col min="12805" max="12805" width="14" style="106" customWidth="1"/>
    <col min="12806" max="13056" width="9.140625" style="106"/>
    <col min="13057" max="13057" width="6.140625" style="106" customWidth="1"/>
    <col min="13058" max="13058" width="53.7109375" style="106" customWidth="1"/>
    <col min="13059" max="13059" width="12.42578125" style="106" customWidth="1"/>
    <col min="13060" max="13060" width="17.140625" style="106" customWidth="1"/>
    <col min="13061" max="13061" width="14" style="106" customWidth="1"/>
    <col min="13062" max="13312" width="9.140625" style="106"/>
    <col min="13313" max="13313" width="6.140625" style="106" customWidth="1"/>
    <col min="13314" max="13314" width="53.7109375" style="106" customWidth="1"/>
    <col min="13315" max="13315" width="12.42578125" style="106" customWidth="1"/>
    <col min="13316" max="13316" width="17.140625" style="106" customWidth="1"/>
    <col min="13317" max="13317" width="14" style="106" customWidth="1"/>
    <col min="13318" max="13568" width="9.140625" style="106"/>
    <col min="13569" max="13569" width="6.140625" style="106" customWidth="1"/>
    <col min="13570" max="13570" width="53.7109375" style="106" customWidth="1"/>
    <col min="13571" max="13571" width="12.42578125" style="106" customWidth="1"/>
    <col min="13572" max="13572" width="17.140625" style="106" customWidth="1"/>
    <col min="13573" max="13573" width="14" style="106" customWidth="1"/>
    <col min="13574" max="13824" width="9.140625" style="106"/>
    <col min="13825" max="13825" width="6.140625" style="106" customWidth="1"/>
    <col min="13826" max="13826" width="53.7109375" style="106" customWidth="1"/>
    <col min="13827" max="13827" width="12.42578125" style="106" customWidth="1"/>
    <col min="13828" max="13828" width="17.140625" style="106" customWidth="1"/>
    <col min="13829" max="13829" width="14" style="106" customWidth="1"/>
    <col min="13830" max="14080" width="9.140625" style="106"/>
    <col min="14081" max="14081" width="6.140625" style="106" customWidth="1"/>
    <col min="14082" max="14082" width="53.7109375" style="106" customWidth="1"/>
    <col min="14083" max="14083" width="12.42578125" style="106" customWidth="1"/>
    <col min="14084" max="14084" width="17.140625" style="106" customWidth="1"/>
    <col min="14085" max="14085" width="14" style="106" customWidth="1"/>
    <col min="14086" max="14336" width="9.140625" style="106"/>
    <col min="14337" max="14337" width="6.140625" style="106" customWidth="1"/>
    <col min="14338" max="14338" width="53.7109375" style="106" customWidth="1"/>
    <col min="14339" max="14339" width="12.42578125" style="106" customWidth="1"/>
    <col min="14340" max="14340" width="17.140625" style="106" customWidth="1"/>
    <col min="14341" max="14341" width="14" style="106" customWidth="1"/>
    <col min="14342" max="14592" width="9.140625" style="106"/>
    <col min="14593" max="14593" width="6.140625" style="106" customWidth="1"/>
    <col min="14594" max="14594" width="53.7109375" style="106" customWidth="1"/>
    <col min="14595" max="14595" width="12.42578125" style="106" customWidth="1"/>
    <col min="14596" max="14596" width="17.140625" style="106" customWidth="1"/>
    <col min="14597" max="14597" width="14" style="106" customWidth="1"/>
    <col min="14598" max="14848" width="9.140625" style="106"/>
    <col min="14849" max="14849" width="6.140625" style="106" customWidth="1"/>
    <col min="14850" max="14850" width="53.7109375" style="106" customWidth="1"/>
    <col min="14851" max="14851" width="12.42578125" style="106" customWidth="1"/>
    <col min="14852" max="14852" width="17.140625" style="106" customWidth="1"/>
    <col min="14853" max="14853" width="14" style="106" customWidth="1"/>
    <col min="14854" max="15104" width="9.140625" style="106"/>
    <col min="15105" max="15105" width="6.140625" style="106" customWidth="1"/>
    <col min="15106" max="15106" width="53.7109375" style="106" customWidth="1"/>
    <col min="15107" max="15107" width="12.42578125" style="106" customWidth="1"/>
    <col min="15108" max="15108" width="17.140625" style="106" customWidth="1"/>
    <col min="15109" max="15109" width="14" style="106" customWidth="1"/>
    <col min="15110" max="15360" width="9.140625" style="106"/>
    <col min="15361" max="15361" width="6.140625" style="106" customWidth="1"/>
    <col min="15362" max="15362" width="53.7109375" style="106" customWidth="1"/>
    <col min="15363" max="15363" width="12.42578125" style="106" customWidth="1"/>
    <col min="15364" max="15364" width="17.140625" style="106" customWidth="1"/>
    <col min="15365" max="15365" width="14" style="106" customWidth="1"/>
    <col min="15366" max="15616" width="9.140625" style="106"/>
    <col min="15617" max="15617" width="6.140625" style="106" customWidth="1"/>
    <col min="15618" max="15618" width="53.7109375" style="106" customWidth="1"/>
    <col min="15619" max="15619" width="12.42578125" style="106" customWidth="1"/>
    <col min="15620" max="15620" width="17.140625" style="106" customWidth="1"/>
    <col min="15621" max="15621" width="14" style="106" customWidth="1"/>
    <col min="15622" max="15872" width="9.140625" style="106"/>
    <col min="15873" max="15873" width="6.140625" style="106" customWidth="1"/>
    <col min="15874" max="15874" width="53.7109375" style="106" customWidth="1"/>
    <col min="15875" max="15875" width="12.42578125" style="106" customWidth="1"/>
    <col min="15876" max="15876" width="17.140625" style="106" customWidth="1"/>
    <col min="15877" max="15877" width="14" style="106" customWidth="1"/>
    <col min="15878" max="16128" width="9.140625" style="106"/>
    <col min="16129" max="16129" width="6.140625" style="106" customWidth="1"/>
    <col min="16130" max="16130" width="53.7109375" style="106" customWidth="1"/>
    <col min="16131" max="16131" width="12.42578125" style="106" customWidth="1"/>
    <col min="16132" max="16132" width="17.140625" style="106" customWidth="1"/>
    <col min="16133" max="16133" width="14" style="106" customWidth="1"/>
    <col min="16134" max="16384" width="9.140625" style="106"/>
  </cols>
  <sheetData>
    <row r="1" spans="1:8" x14ac:dyDescent="0.25">
      <c r="F1" s="615" t="s">
        <v>369</v>
      </c>
      <c r="G1" s="615"/>
      <c r="H1" s="615"/>
    </row>
    <row r="3" spans="1:8" ht="33.75" customHeight="1" x14ac:dyDescent="0.3">
      <c r="A3" s="616" t="s">
        <v>382</v>
      </c>
      <c r="B3" s="616"/>
      <c r="C3" s="616"/>
      <c r="D3" s="616"/>
      <c r="E3" s="708"/>
    </row>
    <row r="4" spans="1:8" ht="15.75" customHeight="1" x14ac:dyDescent="0.3">
      <c r="A4" s="316"/>
      <c r="B4" s="316"/>
      <c r="C4" s="316"/>
      <c r="D4" s="316"/>
      <c r="E4" s="563"/>
    </row>
    <row r="5" spans="1:8" ht="18" x14ac:dyDescent="0.25">
      <c r="A5" s="475"/>
      <c r="B5" s="564" t="s">
        <v>2</v>
      </c>
      <c r="C5" s="475"/>
      <c r="D5" s="475"/>
    </row>
    <row r="6" spans="1:8" x14ac:dyDescent="0.25">
      <c r="A6" s="671" t="s">
        <v>176</v>
      </c>
      <c r="B6" s="668" t="s">
        <v>370</v>
      </c>
      <c r="C6" s="668" t="s">
        <v>371</v>
      </c>
      <c r="D6" s="668" t="s">
        <v>383</v>
      </c>
      <c r="E6" s="687" t="s">
        <v>372</v>
      </c>
    </row>
    <row r="7" spans="1:8" x14ac:dyDescent="0.25">
      <c r="A7" s="672"/>
      <c r="B7" s="673"/>
      <c r="C7" s="709"/>
      <c r="D7" s="706"/>
      <c r="E7" s="667"/>
    </row>
    <row r="8" spans="1:8" x14ac:dyDescent="0.25">
      <c r="A8" s="672"/>
      <c r="B8" s="673"/>
      <c r="C8" s="709"/>
      <c r="D8" s="706"/>
      <c r="E8" s="667"/>
    </row>
    <row r="9" spans="1:8" x14ac:dyDescent="0.25">
      <c r="A9" s="621"/>
      <c r="B9" s="674"/>
      <c r="C9" s="710"/>
      <c r="D9" s="707"/>
      <c r="E9" s="625"/>
    </row>
    <row r="10" spans="1:8" x14ac:dyDescent="0.25">
      <c r="A10" s="319">
        <v>1</v>
      </c>
      <c r="B10" s="319">
        <v>2</v>
      </c>
      <c r="C10" s="319">
        <v>3</v>
      </c>
      <c r="D10" s="319">
        <v>4</v>
      </c>
      <c r="E10" s="354">
        <v>5</v>
      </c>
    </row>
    <row r="11" spans="1:8" ht="28.5" x14ac:dyDescent="0.25">
      <c r="A11" s="565">
        <v>1</v>
      </c>
      <c r="B11" s="566" t="s">
        <v>373</v>
      </c>
      <c r="C11" s="567">
        <v>200</v>
      </c>
      <c r="D11" s="567">
        <v>0.01</v>
      </c>
      <c r="E11" s="568">
        <f t="shared" ref="E11:E18" si="0">D11/C11*100</f>
        <v>5.0000000000000001E-3</v>
      </c>
    </row>
    <row r="12" spans="1:8" ht="28.5" x14ac:dyDescent="0.25">
      <c r="A12" s="565" t="s">
        <v>202</v>
      </c>
      <c r="B12" s="566" t="s">
        <v>374</v>
      </c>
      <c r="C12" s="567">
        <v>500</v>
      </c>
      <c r="D12" s="567">
        <v>0.08</v>
      </c>
      <c r="E12" s="569">
        <f t="shared" si="0"/>
        <v>1.6E-2</v>
      </c>
    </row>
    <row r="13" spans="1:8" ht="28.5" x14ac:dyDescent="0.25">
      <c r="A13" s="565" t="s">
        <v>203</v>
      </c>
      <c r="B13" s="566" t="s">
        <v>375</v>
      </c>
      <c r="C13" s="567">
        <v>2692</v>
      </c>
      <c r="D13" s="567">
        <v>2512.13</v>
      </c>
      <c r="E13" s="569">
        <f t="shared" si="0"/>
        <v>93.318350668647852</v>
      </c>
    </row>
    <row r="14" spans="1:8" ht="28.5" x14ac:dyDescent="0.25">
      <c r="A14" s="565" t="s">
        <v>376</v>
      </c>
      <c r="B14" s="566" t="s">
        <v>377</v>
      </c>
      <c r="C14" s="567">
        <v>803</v>
      </c>
      <c r="D14" s="567">
        <v>586.28</v>
      </c>
      <c r="E14" s="569">
        <f t="shared" si="0"/>
        <v>73.011207970112082</v>
      </c>
    </row>
    <row r="15" spans="1:8" ht="28.5" x14ac:dyDescent="0.25">
      <c r="A15" s="565"/>
      <c r="B15" s="566" t="s">
        <v>378</v>
      </c>
      <c r="C15" s="567">
        <v>15072</v>
      </c>
      <c r="D15" s="567">
        <v>15074.36</v>
      </c>
      <c r="E15" s="569">
        <f t="shared" si="0"/>
        <v>100.01565817409768</v>
      </c>
      <c r="F15" s="123"/>
    </row>
    <row r="16" spans="1:8" ht="28.5" x14ac:dyDescent="0.25">
      <c r="A16" s="570">
        <v>5</v>
      </c>
      <c r="B16" s="571" t="s">
        <v>379</v>
      </c>
      <c r="C16" s="572">
        <v>4300</v>
      </c>
      <c r="D16" s="572">
        <v>3851.17</v>
      </c>
      <c r="E16" s="569">
        <f t="shared" si="0"/>
        <v>89.562093023255812</v>
      </c>
    </row>
    <row r="17" spans="1:5" ht="28.5" x14ac:dyDescent="0.25">
      <c r="A17" s="573">
        <v>6</v>
      </c>
      <c r="B17" s="574" t="s">
        <v>380</v>
      </c>
      <c r="C17" s="575">
        <v>500</v>
      </c>
      <c r="D17" s="575">
        <v>0.02</v>
      </c>
      <c r="E17" s="568">
        <f t="shared" si="0"/>
        <v>4.0000000000000001E-3</v>
      </c>
    </row>
    <row r="18" spans="1:5" x14ac:dyDescent="0.25">
      <c r="A18" s="711" t="s">
        <v>231</v>
      </c>
      <c r="B18" s="712"/>
      <c r="C18" s="576">
        <f>C17+C16+C15+C14+C13+C12+C11</f>
        <v>24067</v>
      </c>
      <c r="D18" s="576">
        <f>D17+D16+D15+D14+D13+D12+D11</f>
        <v>22024.05</v>
      </c>
      <c r="E18" s="577">
        <f t="shared" si="0"/>
        <v>91.511405659201401</v>
      </c>
    </row>
    <row r="19" spans="1:5" x14ac:dyDescent="0.25">
      <c r="C19" s="123"/>
      <c r="D19" s="123"/>
    </row>
    <row r="20" spans="1:5" x14ac:dyDescent="0.25">
      <c r="C20" s="123"/>
      <c r="D20" s="123"/>
    </row>
    <row r="21" spans="1:5" x14ac:dyDescent="0.25">
      <c r="C21" s="123"/>
      <c r="D21" s="123"/>
    </row>
    <row r="22" spans="1:5" x14ac:dyDescent="0.25">
      <c r="C22" s="123"/>
      <c r="D22" s="123"/>
    </row>
    <row r="23" spans="1:5" x14ac:dyDescent="0.25">
      <c r="C23" s="123"/>
      <c r="D23" s="123"/>
    </row>
    <row r="24" spans="1:5" x14ac:dyDescent="0.25">
      <c r="C24" s="123"/>
      <c r="D24" s="123"/>
    </row>
    <row r="25" spans="1:5" x14ac:dyDescent="0.25">
      <c r="C25" s="123"/>
      <c r="D25" s="123"/>
    </row>
    <row r="26" spans="1:5" x14ac:dyDescent="0.25">
      <c r="A26" s="405"/>
      <c r="C26" s="123"/>
      <c r="D26" s="123"/>
    </row>
    <row r="28" spans="1:5" ht="18" x14ac:dyDescent="0.25">
      <c r="A28" s="475"/>
      <c r="B28" s="564" t="s">
        <v>245</v>
      </c>
      <c r="C28" s="475"/>
      <c r="D28" s="475"/>
    </row>
    <row r="29" spans="1:5" x14ac:dyDescent="0.25">
      <c r="A29" s="671" t="s">
        <v>176</v>
      </c>
      <c r="B29" s="668" t="s">
        <v>370</v>
      </c>
      <c r="C29" s="668" t="s">
        <v>381</v>
      </c>
      <c r="D29" s="668" t="s">
        <v>383</v>
      </c>
      <c r="E29" s="687" t="s">
        <v>372</v>
      </c>
    </row>
    <row r="30" spans="1:5" x14ac:dyDescent="0.25">
      <c r="A30" s="672"/>
      <c r="B30" s="673"/>
      <c r="C30" s="709"/>
      <c r="D30" s="706"/>
      <c r="E30" s="667"/>
    </row>
    <row r="31" spans="1:5" x14ac:dyDescent="0.25">
      <c r="A31" s="672"/>
      <c r="B31" s="673"/>
      <c r="C31" s="709"/>
      <c r="D31" s="706"/>
      <c r="E31" s="667"/>
    </row>
    <row r="32" spans="1:5" x14ac:dyDescent="0.25">
      <c r="A32" s="621"/>
      <c r="B32" s="674"/>
      <c r="C32" s="710"/>
      <c r="D32" s="707"/>
      <c r="E32" s="625"/>
    </row>
    <row r="33" spans="1:6" x14ac:dyDescent="0.25">
      <c r="A33" s="319">
        <v>1</v>
      </c>
      <c r="B33" s="319">
        <v>2</v>
      </c>
      <c r="C33" s="319">
        <v>3</v>
      </c>
      <c r="D33" s="319">
        <v>4</v>
      </c>
      <c r="E33" s="354">
        <v>5</v>
      </c>
    </row>
    <row r="34" spans="1:6" ht="28.5" x14ac:dyDescent="0.25">
      <c r="A34" s="565">
        <v>1</v>
      </c>
      <c r="B34" s="566" t="s">
        <v>373</v>
      </c>
      <c r="C34" s="567">
        <v>200</v>
      </c>
      <c r="D34" s="567">
        <v>40.869999999999997</v>
      </c>
      <c r="E34" s="568">
        <f t="shared" ref="E34:E41" si="1">D34/C34*100</f>
        <v>20.434999999999999</v>
      </c>
    </row>
    <row r="35" spans="1:6" ht="28.5" x14ac:dyDescent="0.25">
      <c r="A35" s="565" t="s">
        <v>202</v>
      </c>
      <c r="B35" s="566" t="s">
        <v>374</v>
      </c>
      <c r="C35" s="567">
        <v>500</v>
      </c>
      <c r="D35" s="567">
        <v>325.27999999999997</v>
      </c>
      <c r="E35" s="569">
        <f t="shared" si="1"/>
        <v>65.055999999999997</v>
      </c>
    </row>
    <row r="36" spans="1:6" ht="28.5" x14ac:dyDescent="0.25">
      <c r="A36" s="565" t="s">
        <v>203</v>
      </c>
      <c r="B36" s="566" t="s">
        <v>375</v>
      </c>
      <c r="C36" s="567">
        <v>2692</v>
      </c>
      <c r="D36" s="567">
        <v>2399.4299999999998</v>
      </c>
      <c r="E36" s="569">
        <f t="shared" si="1"/>
        <v>89.131872213967299</v>
      </c>
    </row>
    <row r="37" spans="1:6" ht="28.5" x14ac:dyDescent="0.25">
      <c r="A37" s="565" t="s">
        <v>376</v>
      </c>
      <c r="B37" s="566" t="s">
        <v>377</v>
      </c>
      <c r="C37" s="567">
        <v>803</v>
      </c>
      <c r="D37" s="567">
        <v>585.04999999999995</v>
      </c>
      <c r="E37" s="569">
        <f t="shared" si="1"/>
        <v>72.858032378580319</v>
      </c>
    </row>
    <row r="38" spans="1:6" ht="28.5" x14ac:dyDescent="0.25">
      <c r="A38" s="565"/>
      <c r="B38" s="566" t="s">
        <v>378</v>
      </c>
      <c r="C38" s="567">
        <v>15072</v>
      </c>
      <c r="D38" s="567">
        <v>15065.6</v>
      </c>
      <c r="E38" s="569">
        <f t="shared" si="1"/>
        <v>99.957537154989382</v>
      </c>
      <c r="F38" s="123"/>
    </row>
    <row r="39" spans="1:6" ht="28.5" x14ac:dyDescent="0.25">
      <c r="A39" s="570">
        <v>5</v>
      </c>
      <c r="B39" s="571" t="s">
        <v>379</v>
      </c>
      <c r="C39" s="572">
        <v>4300</v>
      </c>
      <c r="D39" s="572">
        <v>3890.48</v>
      </c>
      <c r="E39" s="569">
        <f t="shared" si="1"/>
        <v>90.476279069767443</v>
      </c>
    </row>
    <row r="40" spans="1:6" ht="28.5" x14ac:dyDescent="0.25">
      <c r="A40" s="573">
        <v>6</v>
      </c>
      <c r="B40" s="574" t="s">
        <v>380</v>
      </c>
      <c r="C40" s="575">
        <v>500</v>
      </c>
      <c r="D40" s="575">
        <v>65.790000000000006</v>
      </c>
      <c r="E40" s="568">
        <f t="shared" si="1"/>
        <v>13.157999999999999</v>
      </c>
    </row>
    <row r="41" spans="1:6" x14ac:dyDescent="0.25">
      <c r="A41" s="711" t="s">
        <v>231</v>
      </c>
      <c r="B41" s="712"/>
      <c r="C41" s="576">
        <f>C40+C39+C38+C37+C36+C34+C35</f>
        <v>24067</v>
      </c>
      <c r="D41" s="576">
        <f>D40+D39+D38+D37+D36+D35+D34</f>
        <v>22372.499999999996</v>
      </c>
      <c r="E41" s="577">
        <f t="shared" si="1"/>
        <v>92.959238791706468</v>
      </c>
    </row>
  </sheetData>
  <mergeCells count="14">
    <mergeCell ref="A41:B41"/>
    <mergeCell ref="A18:B18"/>
    <mergeCell ref="A29:A32"/>
    <mergeCell ref="B29:B32"/>
    <mergeCell ref="C29:C32"/>
    <mergeCell ref="D29:D32"/>
    <mergeCell ref="E29:E32"/>
    <mergeCell ref="F1:H1"/>
    <mergeCell ref="A3:E3"/>
    <mergeCell ref="A6:A9"/>
    <mergeCell ref="B6:B9"/>
    <mergeCell ref="C6:C9"/>
    <mergeCell ref="D6:D9"/>
    <mergeCell ref="E6:E9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25" workbookViewId="0">
      <selection activeCell="M42" sqref="M42"/>
    </sheetView>
  </sheetViews>
  <sheetFormatPr defaultRowHeight="15" x14ac:dyDescent="0.25"/>
  <cols>
    <col min="1" max="1" width="5.5703125" style="106" customWidth="1"/>
    <col min="2" max="2" width="7.5703125" style="106" customWidth="1"/>
    <col min="3" max="3" width="9.140625" style="106"/>
    <col min="4" max="4" width="33.42578125" style="106" customWidth="1"/>
    <col min="5" max="7" width="9.140625" style="106"/>
    <col min="8" max="8" width="12.5703125" style="106" customWidth="1"/>
    <col min="9" max="9" width="13.85546875" style="106" customWidth="1"/>
    <col min="10" max="10" width="12.140625" style="106" customWidth="1"/>
    <col min="11" max="11" width="10.140625" style="106" customWidth="1"/>
    <col min="12" max="16384" width="9.140625" style="106"/>
  </cols>
  <sheetData>
    <row r="1" spans="1:11" x14ac:dyDescent="0.25">
      <c r="A1" s="713"/>
      <c r="B1" s="713"/>
      <c r="C1" s="713"/>
      <c r="D1" s="713"/>
      <c r="E1" s="713"/>
      <c r="F1" s="713"/>
      <c r="G1" s="713"/>
      <c r="H1" s="713"/>
      <c r="I1" s="713"/>
      <c r="J1" s="714" t="s">
        <v>385</v>
      </c>
      <c r="K1" s="715"/>
    </row>
    <row r="2" spans="1:11" ht="18" x14ac:dyDescent="0.25">
      <c r="A2" s="716"/>
      <c r="B2" s="717" t="s">
        <v>386</v>
      </c>
      <c r="C2" s="718"/>
      <c r="D2" s="718"/>
      <c r="E2" s="718"/>
      <c r="F2" s="718"/>
      <c r="G2" s="718"/>
      <c r="H2" s="718"/>
      <c r="I2" s="718"/>
      <c r="J2" s="718"/>
      <c r="K2" s="719"/>
    </row>
    <row r="3" spans="1:11" x14ac:dyDescent="0.25">
      <c r="A3" s="716"/>
      <c r="B3" s="716"/>
      <c r="C3" s="716"/>
      <c r="D3" s="716"/>
      <c r="E3" s="716"/>
      <c r="F3" s="716"/>
      <c r="G3" s="716"/>
      <c r="H3" s="716"/>
      <c r="I3" s="716"/>
      <c r="J3" s="716"/>
      <c r="K3" s="719"/>
    </row>
    <row r="4" spans="1:11" ht="21.75" customHeight="1" x14ac:dyDescent="0.25">
      <c r="A4" s="716"/>
      <c r="B4" s="720" t="s">
        <v>387</v>
      </c>
      <c r="C4" s="721"/>
      <c r="D4" s="721"/>
      <c r="E4" s="721"/>
      <c r="F4" s="721"/>
      <c r="G4" s="721"/>
      <c r="H4" s="721"/>
      <c r="I4" s="721"/>
      <c r="J4" s="722"/>
      <c r="K4" s="716"/>
    </row>
    <row r="5" spans="1:11" x14ac:dyDescent="0.25">
      <c r="A5" s="716"/>
      <c r="B5" s="723" t="s">
        <v>388</v>
      </c>
      <c r="C5" s="723" t="s">
        <v>389</v>
      </c>
      <c r="D5" s="723"/>
      <c r="E5" s="723" t="s">
        <v>390</v>
      </c>
      <c r="F5" s="723"/>
      <c r="G5" s="723" t="s">
        <v>177</v>
      </c>
      <c r="H5" s="724" t="s">
        <v>391</v>
      </c>
      <c r="I5" s="723" t="s">
        <v>392</v>
      </c>
      <c r="J5" s="724" t="s">
        <v>232</v>
      </c>
      <c r="K5" s="724" t="s">
        <v>6</v>
      </c>
    </row>
    <row r="6" spans="1:11" ht="17.25" customHeight="1" x14ac:dyDescent="0.25">
      <c r="A6" s="716"/>
      <c r="B6" s="723"/>
      <c r="C6" s="723"/>
      <c r="D6" s="723"/>
      <c r="E6" s="725" t="s">
        <v>393</v>
      </c>
      <c r="F6" s="725" t="s">
        <v>394</v>
      </c>
      <c r="G6" s="723"/>
      <c r="H6" s="726"/>
      <c r="I6" s="723"/>
      <c r="J6" s="726"/>
      <c r="K6" s="726"/>
    </row>
    <row r="7" spans="1:11" x14ac:dyDescent="0.25">
      <c r="A7" s="716"/>
      <c r="B7" s="725"/>
      <c r="C7" s="727" t="s">
        <v>395</v>
      </c>
      <c r="D7" s="727"/>
      <c r="E7" s="727"/>
      <c r="F7" s="727"/>
      <c r="G7" s="727"/>
      <c r="H7" s="728">
        <f>H8+H11</f>
        <v>7372391</v>
      </c>
      <c r="I7" s="729" t="s">
        <v>396</v>
      </c>
      <c r="J7" s="728">
        <f>J8+J11</f>
        <v>1561133.65</v>
      </c>
      <c r="K7" s="730">
        <v>91.82</v>
      </c>
    </row>
    <row r="8" spans="1:11" x14ac:dyDescent="0.25">
      <c r="A8" s="716"/>
      <c r="B8" s="725"/>
      <c r="C8" s="727" t="s">
        <v>397</v>
      </c>
      <c r="D8" s="727"/>
      <c r="E8" s="727"/>
      <c r="F8" s="727"/>
      <c r="G8" s="727"/>
      <c r="H8" s="728">
        <f>H9+H10</f>
        <v>2739982</v>
      </c>
      <c r="I8" s="729" t="s">
        <v>398</v>
      </c>
      <c r="J8" s="728">
        <f>J9+J10</f>
        <v>566608.33000000007</v>
      </c>
      <c r="K8" s="730">
        <v>80.31</v>
      </c>
    </row>
    <row r="9" spans="1:11" ht="22.5" customHeight="1" x14ac:dyDescent="0.25">
      <c r="A9" s="716"/>
      <c r="B9" s="731" t="s">
        <v>399</v>
      </c>
      <c r="C9" s="732" t="s">
        <v>400</v>
      </c>
      <c r="D9" s="732"/>
      <c r="E9" s="731" t="s">
        <v>401</v>
      </c>
      <c r="F9" s="731" t="s">
        <v>402</v>
      </c>
      <c r="G9" s="731" t="s">
        <v>403</v>
      </c>
      <c r="H9" s="733">
        <v>1515181</v>
      </c>
      <c r="I9" s="734" t="s">
        <v>404</v>
      </c>
      <c r="J9" s="733">
        <v>253948.79999999999</v>
      </c>
      <c r="K9" s="735">
        <v>69.489999999999995</v>
      </c>
    </row>
    <row r="10" spans="1:11" ht="24" customHeight="1" x14ac:dyDescent="0.25">
      <c r="A10" s="716"/>
      <c r="B10" s="731" t="s">
        <v>405</v>
      </c>
      <c r="C10" s="732" t="s">
        <v>406</v>
      </c>
      <c r="D10" s="732"/>
      <c r="E10" s="731" t="s">
        <v>407</v>
      </c>
      <c r="F10" s="731" t="s">
        <v>402</v>
      </c>
      <c r="G10" s="731" t="s">
        <v>408</v>
      </c>
      <c r="H10" s="733">
        <v>1224801</v>
      </c>
      <c r="I10" s="734" t="s">
        <v>409</v>
      </c>
      <c r="J10" s="733">
        <v>312659.53000000003</v>
      </c>
      <c r="K10" s="735">
        <v>91.92</v>
      </c>
    </row>
    <row r="11" spans="1:11" x14ac:dyDescent="0.25">
      <c r="A11" s="716"/>
      <c r="B11" s="725"/>
      <c r="C11" s="727" t="s">
        <v>410</v>
      </c>
      <c r="D11" s="727"/>
      <c r="E11" s="727"/>
      <c r="F11" s="727"/>
      <c r="G11" s="727"/>
      <c r="H11" s="728">
        <f>H12+H13+H14</f>
        <v>4632409</v>
      </c>
      <c r="I11" s="729" t="s">
        <v>411</v>
      </c>
      <c r="J11" s="728">
        <f>J12+J13+J14</f>
        <v>994525.32</v>
      </c>
      <c r="K11" s="736">
        <v>99.99</v>
      </c>
    </row>
    <row r="12" spans="1:11" ht="34.5" customHeight="1" x14ac:dyDescent="0.25">
      <c r="A12" s="716"/>
      <c r="B12" s="731" t="s">
        <v>412</v>
      </c>
      <c r="C12" s="732" t="s">
        <v>413</v>
      </c>
      <c r="D12" s="732"/>
      <c r="E12" s="731" t="s">
        <v>407</v>
      </c>
      <c r="F12" s="731" t="s">
        <v>414</v>
      </c>
      <c r="G12" s="731" t="s">
        <v>415</v>
      </c>
      <c r="H12" s="733">
        <v>1089641</v>
      </c>
      <c r="I12" s="734" t="s">
        <v>416</v>
      </c>
      <c r="J12" s="733">
        <v>723641</v>
      </c>
      <c r="K12" s="735">
        <v>100</v>
      </c>
    </row>
    <row r="13" spans="1:11" ht="48.75" customHeight="1" x14ac:dyDescent="0.25">
      <c r="A13" s="716"/>
      <c r="B13" s="731" t="s">
        <v>417</v>
      </c>
      <c r="C13" s="732" t="s">
        <v>418</v>
      </c>
      <c r="D13" s="732"/>
      <c r="E13" s="731" t="s">
        <v>419</v>
      </c>
      <c r="F13" s="731" t="s">
        <v>402</v>
      </c>
      <c r="G13" s="731" t="s">
        <v>420</v>
      </c>
      <c r="H13" s="733">
        <v>1752153</v>
      </c>
      <c r="I13" s="734" t="s">
        <v>421</v>
      </c>
      <c r="J13" s="733">
        <v>260924.44</v>
      </c>
      <c r="K13" s="737">
        <v>99.97</v>
      </c>
    </row>
    <row r="14" spans="1:11" ht="36.75" customHeight="1" x14ac:dyDescent="0.25">
      <c r="A14" s="716"/>
      <c r="B14" s="731" t="s">
        <v>422</v>
      </c>
      <c r="C14" s="732" t="s">
        <v>423</v>
      </c>
      <c r="D14" s="732"/>
      <c r="E14" s="731" t="s">
        <v>401</v>
      </c>
      <c r="F14" s="731" t="s">
        <v>402</v>
      </c>
      <c r="G14" s="731" t="s">
        <v>424</v>
      </c>
      <c r="H14" s="733">
        <v>1790615</v>
      </c>
      <c r="I14" s="734" t="s">
        <v>425</v>
      </c>
      <c r="J14" s="733">
        <v>9959.8799999999992</v>
      </c>
      <c r="K14" s="735">
        <v>100</v>
      </c>
    </row>
    <row r="15" spans="1:11" ht="10.5" customHeight="1" x14ac:dyDescent="0.25">
      <c r="A15" s="713"/>
      <c r="B15" s="713"/>
      <c r="C15" s="713"/>
      <c r="D15" s="713"/>
      <c r="E15" s="713"/>
      <c r="F15" s="713"/>
      <c r="G15" s="713"/>
      <c r="H15" s="713"/>
      <c r="I15" s="713"/>
      <c r="J15" s="716"/>
      <c r="K15" s="719"/>
    </row>
    <row r="16" spans="1:11" x14ac:dyDescent="0.25">
      <c r="A16" s="713"/>
      <c r="B16" s="713"/>
      <c r="C16" s="713"/>
      <c r="D16" s="713"/>
      <c r="E16" s="713"/>
      <c r="F16" s="713"/>
      <c r="G16" s="713"/>
      <c r="H16" s="713"/>
      <c r="I16" s="713"/>
      <c r="J16" s="716"/>
      <c r="K16" s="716"/>
    </row>
    <row r="17" spans="2:11" x14ac:dyDescent="0.25">
      <c r="B17" s="738" t="s">
        <v>426</v>
      </c>
      <c r="C17" s="739"/>
      <c r="D17" s="739"/>
      <c r="E17" s="739"/>
      <c r="F17" s="739"/>
      <c r="G17" s="739"/>
      <c r="H17" s="739"/>
      <c r="I17" s="739"/>
      <c r="J17" s="739"/>
    </row>
    <row r="18" spans="2:11" x14ac:dyDescent="0.25">
      <c r="B18" s="723" t="s">
        <v>388</v>
      </c>
      <c r="C18" s="723" t="s">
        <v>389</v>
      </c>
      <c r="D18" s="723"/>
      <c r="E18" s="723" t="s">
        <v>390</v>
      </c>
      <c r="F18" s="723"/>
      <c r="G18" s="723" t="s">
        <v>177</v>
      </c>
      <c r="H18" s="724" t="s">
        <v>391</v>
      </c>
      <c r="I18" s="723" t="s">
        <v>392</v>
      </c>
      <c r="J18" s="724" t="s">
        <v>232</v>
      </c>
      <c r="K18" s="740" t="s">
        <v>6</v>
      </c>
    </row>
    <row r="19" spans="2:11" ht="19.5" customHeight="1" x14ac:dyDescent="0.25">
      <c r="B19" s="723"/>
      <c r="C19" s="723"/>
      <c r="D19" s="723"/>
      <c r="E19" s="725" t="s">
        <v>393</v>
      </c>
      <c r="F19" s="725" t="s">
        <v>394</v>
      </c>
      <c r="G19" s="723"/>
      <c r="H19" s="726"/>
      <c r="I19" s="723"/>
      <c r="J19" s="726"/>
      <c r="K19" s="741"/>
    </row>
    <row r="20" spans="2:11" x14ac:dyDescent="0.25">
      <c r="B20" s="725"/>
      <c r="C20" s="727" t="s">
        <v>395</v>
      </c>
      <c r="D20" s="727"/>
      <c r="E20" s="727"/>
      <c r="F20" s="727"/>
      <c r="G20" s="727"/>
      <c r="H20" s="728">
        <f>H21+H22</f>
        <v>7184966</v>
      </c>
      <c r="I20" s="728">
        <f>I21+I22</f>
        <v>1430000</v>
      </c>
      <c r="J20" s="728">
        <f>J21+J22</f>
        <v>1429465.69</v>
      </c>
      <c r="K20" s="742">
        <f>J20/I20*100</f>
        <v>99.962635664335664</v>
      </c>
    </row>
    <row r="21" spans="2:11" x14ac:dyDescent="0.25">
      <c r="B21" s="725"/>
      <c r="C21" s="727" t="s">
        <v>397</v>
      </c>
      <c r="D21" s="727"/>
      <c r="E21" s="727"/>
      <c r="F21" s="727"/>
      <c r="G21" s="727"/>
      <c r="H21" s="728">
        <v>0</v>
      </c>
      <c r="I21" s="728">
        <v>0</v>
      </c>
      <c r="J21" s="728">
        <v>0</v>
      </c>
      <c r="K21" s="742">
        <v>0</v>
      </c>
    </row>
    <row r="22" spans="2:11" x14ac:dyDescent="0.25">
      <c r="B22" s="725"/>
      <c r="C22" s="727" t="s">
        <v>410</v>
      </c>
      <c r="D22" s="727"/>
      <c r="E22" s="727"/>
      <c r="F22" s="727"/>
      <c r="G22" s="727"/>
      <c r="H22" s="728">
        <f>H23+H24</f>
        <v>7184966</v>
      </c>
      <c r="I22" s="728">
        <f>I23+I24</f>
        <v>1430000</v>
      </c>
      <c r="J22" s="728">
        <f>J23+J24</f>
        <v>1429465.69</v>
      </c>
      <c r="K22" s="742">
        <f>J22/I22*100</f>
        <v>99.962635664335664</v>
      </c>
    </row>
    <row r="23" spans="2:11" ht="45.75" customHeight="1" x14ac:dyDescent="0.25">
      <c r="B23" s="731" t="s">
        <v>412</v>
      </c>
      <c r="C23" s="732" t="s">
        <v>427</v>
      </c>
      <c r="D23" s="732"/>
      <c r="E23" s="731" t="s">
        <v>401</v>
      </c>
      <c r="F23" s="731" t="s">
        <v>414</v>
      </c>
      <c r="G23" s="731" t="s">
        <v>215</v>
      </c>
      <c r="H23" s="733">
        <v>2116131</v>
      </c>
      <c r="I23" s="733">
        <v>630000</v>
      </c>
      <c r="J23" s="733">
        <v>629465.68999999994</v>
      </c>
      <c r="K23" s="743">
        <f>J23/I23*100</f>
        <v>99.915188888888878</v>
      </c>
    </row>
    <row r="24" spans="2:11" ht="48.75" customHeight="1" x14ac:dyDescent="0.25">
      <c r="B24" s="731" t="s">
        <v>417</v>
      </c>
      <c r="C24" s="732" t="s">
        <v>428</v>
      </c>
      <c r="D24" s="732"/>
      <c r="E24" s="731" t="s">
        <v>407</v>
      </c>
      <c r="F24" s="731" t="s">
        <v>429</v>
      </c>
      <c r="G24" s="731" t="s">
        <v>183</v>
      </c>
      <c r="H24" s="733">
        <v>5068835</v>
      </c>
      <c r="I24" s="733">
        <v>800000</v>
      </c>
      <c r="J24" s="733">
        <v>800000</v>
      </c>
      <c r="K24" s="743">
        <f>J24/I24*100</f>
        <v>100</v>
      </c>
    </row>
    <row r="27" spans="2:11" x14ac:dyDescent="0.25">
      <c r="B27" s="744" t="s">
        <v>430</v>
      </c>
      <c r="C27" s="744"/>
      <c r="D27" s="744"/>
      <c r="E27" s="744"/>
      <c r="F27" s="744"/>
      <c r="G27" s="744"/>
      <c r="H27" s="744"/>
    </row>
    <row r="28" spans="2:11" x14ac:dyDescent="0.25">
      <c r="B28" s="723" t="s">
        <v>388</v>
      </c>
      <c r="C28" s="723" t="s">
        <v>389</v>
      </c>
      <c r="D28" s="723"/>
      <c r="E28" s="723" t="s">
        <v>390</v>
      </c>
      <c r="F28" s="723"/>
      <c r="G28" s="723" t="s">
        <v>177</v>
      </c>
      <c r="H28" s="724" t="s">
        <v>391</v>
      </c>
      <c r="I28" s="723" t="s">
        <v>392</v>
      </c>
      <c r="J28" s="724" t="s">
        <v>232</v>
      </c>
      <c r="K28" s="740" t="s">
        <v>6</v>
      </c>
    </row>
    <row r="29" spans="2:11" ht="20.25" customHeight="1" x14ac:dyDescent="0.25">
      <c r="B29" s="723"/>
      <c r="C29" s="723"/>
      <c r="D29" s="723"/>
      <c r="E29" s="725" t="s">
        <v>393</v>
      </c>
      <c r="F29" s="725" t="s">
        <v>394</v>
      </c>
      <c r="G29" s="723"/>
      <c r="H29" s="726"/>
      <c r="I29" s="723"/>
      <c r="J29" s="726"/>
      <c r="K29" s="741"/>
    </row>
    <row r="30" spans="2:11" x14ac:dyDescent="0.25">
      <c r="B30" s="725"/>
      <c r="C30" s="727" t="s">
        <v>395</v>
      </c>
      <c r="D30" s="727"/>
      <c r="E30" s="727"/>
      <c r="F30" s="727"/>
      <c r="G30" s="727"/>
      <c r="H30" s="728">
        <v>321823</v>
      </c>
      <c r="I30" s="745">
        <v>46360</v>
      </c>
      <c r="J30" s="728">
        <v>40551.519999999997</v>
      </c>
      <c r="K30" s="742">
        <f>J30/I30*100</f>
        <v>87.470923209663496</v>
      </c>
    </row>
    <row r="31" spans="2:11" x14ac:dyDescent="0.25">
      <c r="B31" s="725"/>
      <c r="C31" s="727" t="s">
        <v>397</v>
      </c>
      <c r="D31" s="727"/>
      <c r="E31" s="727"/>
      <c r="F31" s="727"/>
      <c r="G31" s="727"/>
      <c r="H31" s="728">
        <v>321823</v>
      </c>
      <c r="I31" s="745">
        <v>46360</v>
      </c>
      <c r="J31" s="728">
        <v>40551.519999999997</v>
      </c>
      <c r="K31" s="742">
        <f>J31/I31*100</f>
        <v>87.470923209663496</v>
      </c>
    </row>
    <row r="32" spans="2:11" ht="47.25" customHeight="1" x14ac:dyDescent="0.25">
      <c r="B32" s="731" t="s">
        <v>399</v>
      </c>
      <c r="C32" s="732" t="s">
        <v>431</v>
      </c>
      <c r="D32" s="732"/>
      <c r="E32" s="731" t="s">
        <v>432</v>
      </c>
      <c r="F32" s="731" t="s">
        <v>414</v>
      </c>
      <c r="G32" s="731" t="s">
        <v>433</v>
      </c>
      <c r="H32" s="733">
        <v>321823</v>
      </c>
      <c r="I32" s="746">
        <v>46360</v>
      </c>
      <c r="J32" s="733">
        <v>40551.519999999997</v>
      </c>
      <c r="K32" s="743">
        <f>J32/I32*100</f>
        <v>87.470923209663496</v>
      </c>
    </row>
  </sheetData>
  <mergeCells count="48">
    <mergeCell ref="I28:I29"/>
    <mergeCell ref="J28:J29"/>
    <mergeCell ref="K28:K29"/>
    <mergeCell ref="C30:G30"/>
    <mergeCell ref="C31:G31"/>
    <mergeCell ref="C32:D32"/>
    <mergeCell ref="B27:H27"/>
    <mergeCell ref="B28:B29"/>
    <mergeCell ref="C28:D29"/>
    <mergeCell ref="E28:F28"/>
    <mergeCell ref="G28:G29"/>
    <mergeCell ref="H28:H29"/>
    <mergeCell ref="K18:K19"/>
    <mergeCell ref="C20:G20"/>
    <mergeCell ref="C21:G21"/>
    <mergeCell ref="C22:G22"/>
    <mergeCell ref="C23:D23"/>
    <mergeCell ref="C24:D24"/>
    <mergeCell ref="B17:J17"/>
    <mergeCell ref="B18:B19"/>
    <mergeCell ref="C18:D19"/>
    <mergeCell ref="E18:F18"/>
    <mergeCell ref="G18:G19"/>
    <mergeCell ref="H18:H19"/>
    <mergeCell ref="I18:I19"/>
    <mergeCell ref="J18:J19"/>
    <mergeCell ref="C11:G11"/>
    <mergeCell ref="C12:D12"/>
    <mergeCell ref="C13:D13"/>
    <mergeCell ref="C14:D14"/>
    <mergeCell ref="A15:I15"/>
    <mergeCell ref="A16:I16"/>
    <mergeCell ref="J5:J6"/>
    <mergeCell ref="K5:K6"/>
    <mergeCell ref="C7:G7"/>
    <mergeCell ref="C8:G8"/>
    <mergeCell ref="C9:D9"/>
    <mergeCell ref="C10:D10"/>
    <mergeCell ref="A1:I1"/>
    <mergeCell ref="J1:K1"/>
    <mergeCell ref="B2:J2"/>
    <mergeCell ref="B4:I4"/>
    <mergeCell ref="B5:B6"/>
    <mergeCell ref="C5:D6"/>
    <mergeCell ref="E5:F5"/>
    <mergeCell ref="G5:G6"/>
    <mergeCell ref="H5:H6"/>
    <mergeCell ref="I5:I6"/>
  </mergeCells>
  <pageMargins left="0.70866141732283472" right="0.70866141732283472" top="0.74803149606299213" bottom="0.5511811023622047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A88" zoomScaleNormal="100" workbookViewId="0">
      <selection activeCell="C79" sqref="C79"/>
    </sheetView>
  </sheetViews>
  <sheetFormatPr defaultRowHeight="15" x14ac:dyDescent="0.25"/>
  <cols>
    <col min="1" max="1" width="5.7109375" customWidth="1"/>
    <col min="3" max="3" width="38.5703125" customWidth="1"/>
    <col min="4" max="4" width="14.140625" customWidth="1"/>
    <col min="5" max="5" width="14.5703125" customWidth="1"/>
    <col min="6" max="6" width="11.85546875" customWidth="1"/>
  </cols>
  <sheetData>
    <row r="1" spans="1:8" x14ac:dyDescent="0.25">
      <c r="A1" s="106"/>
      <c r="B1" s="106"/>
      <c r="C1" s="106"/>
      <c r="D1" s="106"/>
      <c r="E1" s="605" t="s">
        <v>86</v>
      </c>
      <c r="F1" s="605"/>
      <c r="G1" s="106"/>
    </row>
    <row r="2" spans="1:8" ht="11.25" customHeight="1" x14ac:dyDescent="0.25">
      <c r="A2" s="606"/>
      <c r="B2" s="606"/>
      <c r="C2" s="606"/>
      <c r="D2" s="606"/>
      <c r="E2" s="606"/>
      <c r="F2" s="606"/>
      <c r="G2" s="107"/>
    </row>
    <row r="3" spans="1:8" ht="18" x14ac:dyDescent="0.25">
      <c r="A3" s="607" t="s">
        <v>87</v>
      </c>
      <c r="B3" s="608"/>
      <c r="C3" s="608"/>
      <c r="D3" s="608"/>
      <c r="E3" s="608"/>
      <c r="F3" s="608"/>
      <c r="G3" s="107"/>
    </row>
    <row r="4" spans="1:8" ht="14.25" customHeight="1" x14ac:dyDescent="0.25">
      <c r="A4" s="107"/>
      <c r="B4" s="107"/>
      <c r="C4" s="129"/>
      <c r="D4" s="107"/>
      <c r="E4" s="107"/>
      <c r="F4" s="107"/>
      <c r="G4" s="107"/>
    </row>
    <row r="5" spans="1:8" ht="16.5" thickBot="1" x14ac:dyDescent="0.3">
      <c r="A5" s="107"/>
      <c r="B5" s="107"/>
      <c r="C5" s="130" t="s">
        <v>88</v>
      </c>
      <c r="D5" s="107"/>
      <c r="E5" s="107"/>
      <c r="F5" s="107"/>
      <c r="G5" s="107"/>
    </row>
    <row r="6" spans="1:8" x14ac:dyDescent="0.25">
      <c r="A6" s="586" t="s">
        <v>3</v>
      </c>
      <c r="B6" s="588" t="s">
        <v>89</v>
      </c>
      <c r="C6" s="588" t="s">
        <v>90</v>
      </c>
      <c r="D6" s="609" t="s">
        <v>91</v>
      </c>
      <c r="E6" s="609" t="s">
        <v>85</v>
      </c>
      <c r="F6" s="612" t="s">
        <v>6</v>
      </c>
      <c r="G6" s="107"/>
    </row>
    <row r="7" spans="1:8" x14ac:dyDescent="0.25">
      <c r="A7" s="587"/>
      <c r="B7" s="589"/>
      <c r="C7" s="589"/>
      <c r="D7" s="610"/>
      <c r="E7" s="610"/>
      <c r="F7" s="613"/>
      <c r="G7" s="107"/>
    </row>
    <row r="8" spans="1:8" x14ac:dyDescent="0.25">
      <c r="A8" s="108"/>
      <c r="B8" s="109"/>
      <c r="C8" s="110"/>
      <c r="D8" s="611"/>
      <c r="E8" s="611"/>
      <c r="F8" s="614"/>
      <c r="G8" s="107"/>
    </row>
    <row r="9" spans="1:8" x14ac:dyDescent="0.25">
      <c r="A9" s="111">
        <v>1</v>
      </c>
      <c r="B9" s="112">
        <v>2</v>
      </c>
      <c r="C9" s="131">
        <v>3</v>
      </c>
      <c r="D9" s="113">
        <v>4</v>
      </c>
      <c r="E9" s="113">
        <v>5</v>
      </c>
      <c r="F9" s="114">
        <v>6</v>
      </c>
      <c r="G9" s="107"/>
    </row>
    <row r="10" spans="1:8" x14ac:dyDescent="0.25">
      <c r="A10" s="132" t="s">
        <v>7</v>
      </c>
      <c r="B10" s="133"/>
      <c r="C10" s="134" t="s">
        <v>8</v>
      </c>
      <c r="D10" s="115">
        <f>D11+D12</f>
        <v>163748.66</v>
      </c>
      <c r="E10" s="115">
        <f>E11+E12</f>
        <v>163360.84</v>
      </c>
      <c r="F10" s="116">
        <f t="shared" ref="F10:F44" si="0">E10/D10*100</f>
        <v>99.763161420679708</v>
      </c>
      <c r="G10" s="117"/>
    </row>
    <row r="11" spans="1:8" x14ac:dyDescent="0.25">
      <c r="A11" s="135"/>
      <c r="B11" s="136" t="s">
        <v>92</v>
      </c>
      <c r="C11" s="137" t="s">
        <v>93</v>
      </c>
      <c r="D11" s="138">
        <v>9596</v>
      </c>
      <c r="E11" s="138">
        <v>9208.18</v>
      </c>
      <c r="F11" s="139">
        <f t="shared" si="0"/>
        <v>95.958524385160487</v>
      </c>
      <c r="G11" s="107"/>
    </row>
    <row r="12" spans="1:8" x14ac:dyDescent="0.25">
      <c r="A12" s="135"/>
      <c r="B12" s="136" t="s">
        <v>94</v>
      </c>
      <c r="C12" s="137" t="s">
        <v>95</v>
      </c>
      <c r="D12" s="138">
        <v>154152.66</v>
      </c>
      <c r="E12" s="138">
        <v>154152.66</v>
      </c>
      <c r="F12" s="139">
        <f t="shared" si="0"/>
        <v>100</v>
      </c>
      <c r="G12" s="107"/>
    </row>
    <row r="13" spans="1:8" x14ac:dyDescent="0.25">
      <c r="A13" s="132" t="s">
        <v>13</v>
      </c>
      <c r="B13" s="133"/>
      <c r="C13" s="134" t="s">
        <v>14</v>
      </c>
      <c r="D13" s="118">
        <v>384717</v>
      </c>
      <c r="E13" s="118">
        <v>273247.65000000002</v>
      </c>
      <c r="F13" s="119">
        <f t="shared" si="0"/>
        <v>71.02562403013124</v>
      </c>
      <c r="G13" s="107"/>
    </row>
    <row r="14" spans="1:8" ht="25.5" x14ac:dyDescent="0.25">
      <c r="A14" s="135"/>
      <c r="B14" s="140">
        <v>15013</v>
      </c>
      <c r="C14" s="141" t="s">
        <v>96</v>
      </c>
      <c r="D14" s="138">
        <v>384717</v>
      </c>
      <c r="E14" s="138">
        <v>273247.65000000002</v>
      </c>
      <c r="F14" s="139">
        <f t="shared" si="0"/>
        <v>71.02562403013124</v>
      </c>
      <c r="G14" s="107"/>
    </row>
    <row r="15" spans="1:8" ht="25.5" x14ac:dyDescent="0.25">
      <c r="A15" s="132" t="s">
        <v>97</v>
      </c>
      <c r="B15" s="133"/>
      <c r="C15" s="142" t="s">
        <v>98</v>
      </c>
      <c r="D15" s="118">
        <v>17000</v>
      </c>
      <c r="E15" s="118">
        <v>14386.25</v>
      </c>
      <c r="F15" s="119">
        <f t="shared" si="0"/>
        <v>84.625</v>
      </c>
      <c r="G15" s="107"/>
    </row>
    <row r="16" spans="1:8" x14ac:dyDescent="0.25">
      <c r="A16" s="135"/>
      <c r="B16" s="140">
        <v>40002</v>
      </c>
      <c r="C16" s="137" t="s">
        <v>99</v>
      </c>
      <c r="D16" s="138">
        <v>17000</v>
      </c>
      <c r="E16" s="138">
        <v>14386.25</v>
      </c>
      <c r="F16" s="139">
        <f t="shared" si="0"/>
        <v>84.625</v>
      </c>
      <c r="G16" s="107"/>
      <c r="H16" s="106"/>
    </row>
    <row r="17" spans="1:8" x14ac:dyDescent="0.25">
      <c r="A17" s="132" t="s">
        <v>17</v>
      </c>
      <c r="B17" s="133"/>
      <c r="C17" s="134" t="s">
        <v>18</v>
      </c>
      <c r="D17" s="118">
        <v>464677</v>
      </c>
      <c r="E17" s="118">
        <v>463080.54</v>
      </c>
      <c r="F17" s="119">
        <f t="shared" si="0"/>
        <v>99.656436621567238</v>
      </c>
      <c r="G17" s="107"/>
      <c r="H17" s="106"/>
    </row>
    <row r="18" spans="1:8" x14ac:dyDescent="0.25">
      <c r="A18" s="135"/>
      <c r="B18" s="140">
        <v>50095</v>
      </c>
      <c r="C18" s="137" t="s">
        <v>100</v>
      </c>
      <c r="D18" s="138">
        <v>464677</v>
      </c>
      <c r="E18" s="138">
        <v>463080.54</v>
      </c>
      <c r="F18" s="139">
        <f t="shared" si="0"/>
        <v>99.656436621567238</v>
      </c>
      <c r="G18" s="107"/>
      <c r="H18" s="107"/>
    </row>
    <row r="19" spans="1:8" x14ac:dyDescent="0.25">
      <c r="A19" s="132" t="s">
        <v>20</v>
      </c>
      <c r="B19" s="133"/>
      <c r="C19" s="134" t="s">
        <v>21</v>
      </c>
      <c r="D19" s="118">
        <f>D20+D21</f>
        <v>5892514</v>
      </c>
      <c r="E19" s="118">
        <f>E20+E21</f>
        <v>5891179.1200000001</v>
      </c>
      <c r="F19" s="119">
        <f t="shared" si="0"/>
        <v>99.97734617176981</v>
      </c>
      <c r="G19" s="117"/>
      <c r="H19" s="117"/>
    </row>
    <row r="20" spans="1:8" x14ac:dyDescent="0.25">
      <c r="A20" s="143"/>
      <c r="B20" s="144">
        <v>60014</v>
      </c>
      <c r="C20" s="145" t="s">
        <v>101</v>
      </c>
      <c r="D20" s="138">
        <v>256000</v>
      </c>
      <c r="E20" s="138">
        <v>255910.79</v>
      </c>
      <c r="F20" s="139">
        <f t="shared" si="0"/>
        <v>99.965152343750006</v>
      </c>
      <c r="G20" s="107"/>
      <c r="H20" s="107"/>
    </row>
    <row r="21" spans="1:8" x14ac:dyDescent="0.25">
      <c r="A21" s="146"/>
      <c r="B21" s="147">
        <v>60016</v>
      </c>
      <c r="C21" s="148" t="s">
        <v>102</v>
      </c>
      <c r="D21" s="138">
        <v>5636514</v>
      </c>
      <c r="E21" s="138">
        <v>5635268.3300000001</v>
      </c>
      <c r="F21" s="139">
        <f t="shared" si="0"/>
        <v>99.977899992796964</v>
      </c>
      <c r="G21" s="107"/>
      <c r="H21" s="107"/>
    </row>
    <row r="22" spans="1:8" x14ac:dyDescent="0.25">
      <c r="A22" s="149">
        <v>630</v>
      </c>
      <c r="B22" s="150"/>
      <c r="C22" s="151" t="s">
        <v>25</v>
      </c>
      <c r="D22" s="118">
        <v>38200</v>
      </c>
      <c r="E22" s="118">
        <v>38133.39</v>
      </c>
      <c r="F22" s="119">
        <f t="shared" si="0"/>
        <v>99.825628272251308</v>
      </c>
      <c r="G22" s="107"/>
      <c r="H22" s="107"/>
    </row>
    <row r="23" spans="1:8" ht="25.5" x14ac:dyDescent="0.25">
      <c r="A23" s="146"/>
      <c r="B23" s="147">
        <v>63003</v>
      </c>
      <c r="C23" s="152" t="s">
        <v>103</v>
      </c>
      <c r="D23" s="138">
        <v>38200</v>
      </c>
      <c r="E23" s="138">
        <v>38133.39</v>
      </c>
      <c r="F23" s="139">
        <f t="shared" si="0"/>
        <v>99.825628272251308</v>
      </c>
      <c r="G23" s="107"/>
      <c r="H23" s="107"/>
    </row>
    <row r="24" spans="1:8" x14ac:dyDescent="0.25">
      <c r="A24" s="149">
        <v>700</v>
      </c>
      <c r="B24" s="153"/>
      <c r="C24" s="151" t="s">
        <v>28</v>
      </c>
      <c r="D24" s="118">
        <f>D25+D26</f>
        <v>1049350</v>
      </c>
      <c r="E24" s="118">
        <f>E25+E26</f>
        <v>1017872.76</v>
      </c>
      <c r="F24" s="119">
        <f t="shared" si="0"/>
        <v>97.000310668509087</v>
      </c>
      <c r="G24" s="117"/>
      <c r="H24" s="117"/>
    </row>
    <row r="25" spans="1:8" x14ac:dyDescent="0.25">
      <c r="A25" s="154"/>
      <c r="B25" s="155">
        <v>70005</v>
      </c>
      <c r="C25" s="145" t="s">
        <v>104</v>
      </c>
      <c r="D25" s="138">
        <v>842600</v>
      </c>
      <c r="E25" s="138">
        <v>841242.54</v>
      </c>
      <c r="F25" s="139">
        <f t="shared" si="0"/>
        <v>99.83889627343936</v>
      </c>
      <c r="G25" s="107"/>
      <c r="H25" s="107"/>
    </row>
    <row r="26" spans="1:8" x14ac:dyDescent="0.25">
      <c r="A26" s="154"/>
      <c r="B26" s="144">
        <v>70095</v>
      </c>
      <c r="C26" s="145" t="s">
        <v>100</v>
      </c>
      <c r="D26" s="138">
        <v>206750</v>
      </c>
      <c r="E26" s="138">
        <v>176630.22</v>
      </c>
      <c r="F26" s="139">
        <f t="shared" si="0"/>
        <v>85.431787182587669</v>
      </c>
      <c r="G26" s="107"/>
      <c r="H26" s="107"/>
    </row>
    <row r="27" spans="1:8" x14ac:dyDescent="0.25">
      <c r="A27" s="156">
        <v>710</v>
      </c>
      <c r="B27" s="157"/>
      <c r="C27" s="158" t="s">
        <v>34</v>
      </c>
      <c r="D27" s="118">
        <f>D28+D29</f>
        <v>835600</v>
      </c>
      <c r="E27" s="118">
        <f>E28+E29</f>
        <v>824930.26</v>
      </c>
      <c r="F27" s="119">
        <f t="shared" si="0"/>
        <v>98.723104356151268</v>
      </c>
      <c r="G27" s="107"/>
      <c r="H27" s="107"/>
    </row>
    <row r="28" spans="1:8" x14ac:dyDescent="0.25">
      <c r="A28" s="159"/>
      <c r="B28" s="160">
        <v>71004</v>
      </c>
      <c r="C28" s="161" t="s">
        <v>105</v>
      </c>
      <c r="D28" s="138">
        <v>807600</v>
      </c>
      <c r="E28" s="138">
        <v>797180.05</v>
      </c>
      <c r="F28" s="139">
        <f t="shared" si="0"/>
        <v>98.709763496780596</v>
      </c>
      <c r="G28" s="107"/>
      <c r="H28" s="107"/>
    </row>
    <row r="29" spans="1:8" x14ac:dyDescent="0.25">
      <c r="A29" s="159"/>
      <c r="B29" s="160">
        <v>71035</v>
      </c>
      <c r="C29" s="161" t="s">
        <v>106</v>
      </c>
      <c r="D29" s="138">
        <v>28000</v>
      </c>
      <c r="E29" s="138">
        <v>27750.21</v>
      </c>
      <c r="F29" s="139">
        <f t="shared" si="0"/>
        <v>99.107892857142858</v>
      </c>
      <c r="G29" s="107"/>
      <c r="H29" s="107"/>
    </row>
    <row r="30" spans="1:8" x14ac:dyDescent="0.25">
      <c r="A30" s="156">
        <v>750</v>
      </c>
      <c r="B30" s="157"/>
      <c r="C30" s="158" t="s">
        <v>37</v>
      </c>
      <c r="D30" s="118">
        <f>D31+D32+D33+D34+D35+D36</f>
        <v>4486124</v>
      </c>
      <c r="E30" s="118">
        <f>E31+E32+E33+E34+E35+E36</f>
        <v>4337192.6099999994</v>
      </c>
      <c r="F30" s="119">
        <f t="shared" si="0"/>
        <v>96.680176695962913</v>
      </c>
      <c r="G30" s="117"/>
      <c r="H30" s="117"/>
    </row>
    <row r="31" spans="1:8" x14ac:dyDescent="0.25">
      <c r="A31" s="159"/>
      <c r="B31" s="160">
        <v>75011</v>
      </c>
      <c r="C31" s="161" t="s">
        <v>107</v>
      </c>
      <c r="D31" s="138">
        <v>315034</v>
      </c>
      <c r="E31" s="138">
        <v>307361.11</v>
      </c>
      <c r="F31" s="139">
        <f t="shared" si="0"/>
        <v>97.564424792244637</v>
      </c>
      <c r="G31" s="107"/>
      <c r="H31" s="107"/>
    </row>
    <row r="32" spans="1:8" x14ac:dyDescent="0.25">
      <c r="A32" s="159"/>
      <c r="B32" s="160">
        <v>75022</v>
      </c>
      <c r="C32" s="161" t="s">
        <v>108</v>
      </c>
      <c r="D32" s="138">
        <v>197500</v>
      </c>
      <c r="E32" s="138">
        <v>190139.84</v>
      </c>
      <c r="F32" s="139">
        <f t="shared" si="0"/>
        <v>96.273336708860754</v>
      </c>
      <c r="G32" s="107"/>
      <c r="H32" s="107"/>
    </row>
    <row r="33" spans="1:8" ht="25.5" x14ac:dyDescent="0.25">
      <c r="A33" s="159"/>
      <c r="B33" s="160">
        <v>75023</v>
      </c>
      <c r="C33" s="162" t="s">
        <v>109</v>
      </c>
      <c r="D33" s="138">
        <v>3336316</v>
      </c>
      <c r="E33" s="138">
        <v>3220030.39</v>
      </c>
      <c r="F33" s="139">
        <f t="shared" si="0"/>
        <v>96.514550480230298</v>
      </c>
      <c r="G33" s="107"/>
      <c r="H33" s="107"/>
    </row>
    <row r="34" spans="1:8" x14ac:dyDescent="0.25">
      <c r="A34" s="159"/>
      <c r="B34" s="160">
        <v>75056</v>
      </c>
      <c r="C34" s="162" t="s">
        <v>110</v>
      </c>
      <c r="D34" s="138">
        <v>36945</v>
      </c>
      <c r="E34" s="138">
        <v>35969.82</v>
      </c>
      <c r="F34" s="139">
        <f t="shared" si="0"/>
        <v>97.360454730004065</v>
      </c>
      <c r="G34" s="107"/>
      <c r="H34" s="107"/>
    </row>
    <row r="35" spans="1:8" ht="14.25" customHeight="1" x14ac:dyDescent="0.25">
      <c r="A35" s="159"/>
      <c r="B35" s="160">
        <v>75075</v>
      </c>
      <c r="C35" s="162" t="s">
        <v>111</v>
      </c>
      <c r="D35" s="138">
        <v>553129</v>
      </c>
      <c r="E35" s="138">
        <v>536711.41</v>
      </c>
      <c r="F35" s="139">
        <f t="shared" si="0"/>
        <v>97.031869600039059</v>
      </c>
      <c r="G35" s="107"/>
      <c r="H35" s="107"/>
    </row>
    <row r="36" spans="1:8" x14ac:dyDescent="0.25">
      <c r="A36" s="159"/>
      <c r="B36" s="160">
        <v>75095</v>
      </c>
      <c r="C36" s="161" t="s">
        <v>100</v>
      </c>
      <c r="D36" s="138">
        <v>47200</v>
      </c>
      <c r="E36" s="138">
        <v>46980.04</v>
      </c>
      <c r="F36" s="139">
        <f t="shared" si="0"/>
        <v>99.533983050847468</v>
      </c>
      <c r="G36" s="107"/>
      <c r="H36" s="107"/>
    </row>
    <row r="37" spans="1:8" ht="38.25" x14ac:dyDescent="0.25">
      <c r="A37" s="156">
        <v>751</v>
      </c>
      <c r="B37" s="157"/>
      <c r="C37" s="163" t="s">
        <v>41</v>
      </c>
      <c r="D37" s="118">
        <f>D38+D39+D40</f>
        <v>31686</v>
      </c>
      <c r="E37" s="118">
        <f>E38+E39+E40</f>
        <v>31011.91</v>
      </c>
      <c r="F37" s="119">
        <f t="shared" si="0"/>
        <v>97.872593574449283</v>
      </c>
      <c r="G37" s="117"/>
      <c r="H37" s="117"/>
    </row>
    <row r="38" spans="1:8" ht="25.5" x14ac:dyDescent="0.25">
      <c r="A38" s="159"/>
      <c r="B38" s="160">
        <v>75101</v>
      </c>
      <c r="C38" s="162" t="s">
        <v>112</v>
      </c>
      <c r="D38" s="138">
        <v>1873</v>
      </c>
      <c r="E38" s="138">
        <v>1873</v>
      </c>
      <c r="F38" s="139">
        <f t="shared" si="0"/>
        <v>100</v>
      </c>
      <c r="G38" s="107"/>
      <c r="H38" s="107"/>
    </row>
    <row r="39" spans="1:8" s="106" customFormat="1" x14ac:dyDescent="0.25">
      <c r="A39" s="159"/>
      <c r="B39" s="160">
        <v>75108</v>
      </c>
      <c r="C39" s="162" t="s">
        <v>162</v>
      </c>
      <c r="D39" s="138">
        <v>25492</v>
      </c>
      <c r="E39" s="138">
        <v>25492</v>
      </c>
      <c r="F39" s="139">
        <f t="shared" si="0"/>
        <v>100</v>
      </c>
      <c r="G39" s="107"/>
      <c r="H39" s="107"/>
    </row>
    <row r="40" spans="1:8" ht="51" x14ac:dyDescent="0.25">
      <c r="A40" s="159"/>
      <c r="B40" s="160">
        <v>75109</v>
      </c>
      <c r="C40" s="162" t="s">
        <v>113</v>
      </c>
      <c r="D40" s="138">
        <v>4321</v>
      </c>
      <c r="E40" s="138">
        <v>3646.91</v>
      </c>
      <c r="F40" s="139">
        <f t="shared" si="0"/>
        <v>84.399676000925709</v>
      </c>
      <c r="G40" s="107"/>
      <c r="H40" s="107"/>
    </row>
    <row r="41" spans="1:8" ht="25.5" x14ac:dyDescent="0.25">
      <c r="A41" s="156">
        <v>754</v>
      </c>
      <c r="B41" s="157"/>
      <c r="C41" s="163" t="s">
        <v>42</v>
      </c>
      <c r="D41" s="118">
        <f>D42+D43+D44</f>
        <v>448498</v>
      </c>
      <c r="E41" s="118">
        <f>E42+E43+E44</f>
        <v>376039.13</v>
      </c>
      <c r="F41" s="119">
        <f t="shared" si="0"/>
        <v>83.844104098569005</v>
      </c>
      <c r="G41" s="117"/>
      <c r="H41" s="117"/>
    </row>
    <row r="42" spans="1:8" x14ac:dyDescent="0.25">
      <c r="A42" s="159"/>
      <c r="B42" s="160">
        <v>75404</v>
      </c>
      <c r="C42" s="161" t="s">
        <v>114</v>
      </c>
      <c r="D42" s="138">
        <v>45000</v>
      </c>
      <c r="E42" s="138">
        <v>40000</v>
      </c>
      <c r="F42" s="139">
        <f t="shared" si="0"/>
        <v>88.888888888888886</v>
      </c>
      <c r="G42" s="107"/>
      <c r="H42" s="107"/>
    </row>
    <row r="43" spans="1:8" x14ac:dyDescent="0.25">
      <c r="A43" s="159"/>
      <c r="B43" s="160">
        <v>75412</v>
      </c>
      <c r="C43" s="161" t="s">
        <v>115</v>
      </c>
      <c r="D43" s="138">
        <v>402698</v>
      </c>
      <c r="E43" s="138">
        <v>335239.13</v>
      </c>
      <c r="F43" s="139">
        <f t="shared" si="0"/>
        <v>83.248272899294264</v>
      </c>
      <c r="G43" s="107"/>
      <c r="H43" s="107"/>
    </row>
    <row r="44" spans="1:8" ht="15.75" thickBot="1" x14ac:dyDescent="0.3">
      <c r="A44" s="164"/>
      <c r="B44" s="165">
        <v>75414</v>
      </c>
      <c r="C44" s="166" t="s">
        <v>116</v>
      </c>
      <c r="D44" s="167">
        <v>800</v>
      </c>
      <c r="E44" s="167">
        <v>800</v>
      </c>
      <c r="F44" s="168">
        <f t="shared" si="0"/>
        <v>100</v>
      </c>
      <c r="G44" s="107"/>
      <c r="H44" s="107"/>
    </row>
    <row r="45" spans="1:8" x14ac:dyDescent="0.25">
      <c r="A45" s="169"/>
      <c r="B45" s="169"/>
      <c r="C45" s="170"/>
      <c r="D45" s="171"/>
      <c r="E45" s="171"/>
      <c r="F45" s="171"/>
      <c r="G45" s="107"/>
      <c r="H45" s="107"/>
    </row>
    <row r="46" spans="1:8" ht="15.75" thickBot="1" x14ac:dyDescent="0.3">
      <c r="A46" s="172"/>
      <c r="B46" s="172"/>
      <c r="C46" s="173"/>
      <c r="D46" s="174"/>
      <c r="E46" s="174"/>
      <c r="F46" s="174"/>
      <c r="G46" s="107"/>
      <c r="H46" s="107"/>
    </row>
    <row r="47" spans="1:8" x14ac:dyDescent="0.25">
      <c r="A47" s="175">
        <v>1</v>
      </c>
      <c r="B47" s="176">
        <v>2</v>
      </c>
      <c r="C47" s="177">
        <v>3</v>
      </c>
      <c r="D47" s="178">
        <v>4</v>
      </c>
      <c r="E47" s="178">
        <v>5</v>
      </c>
      <c r="F47" s="179">
        <v>6</v>
      </c>
      <c r="G47" s="107"/>
      <c r="H47" s="107"/>
    </row>
    <row r="48" spans="1:8" ht="51" x14ac:dyDescent="0.25">
      <c r="A48" s="156">
        <v>756</v>
      </c>
      <c r="B48" s="157"/>
      <c r="C48" s="163" t="s">
        <v>43</v>
      </c>
      <c r="D48" s="118">
        <v>226165</v>
      </c>
      <c r="E48" s="118">
        <v>219565.29</v>
      </c>
      <c r="F48" s="119">
        <f t="shared" ref="F48:F80" si="1">E48/D48*100</f>
        <v>97.081904804014769</v>
      </c>
      <c r="G48" s="107"/>
      <c r="H48" s="107"/>
    </row>
    <row r="49" spans="1:8" ht="25.5" x14ac:dyDescent="0.25">
      <c r="A49" s="180"/>
      <c r="B49" s="140">
        <v>75647</v>
      </c>
      <c r="C49" s="141" t="s">
        <v>117</v>
      </c>
      <c r="D49" s="181">
        <v>226165</v>
      </c>
      <c r="E49" s="181">
        <v>219565.29</v>
      </c>
      <c r="F49" s="182">
        <f t="shared" si="1"/>
        <v>97.081904804014769</v>
      </c>
      <c r="G49" s="107"/>
      <c r="H49" s="107"/>
    </row>
    <row r="50" spans="1:8" x14ac:dyDescent="0.25">
      <c r="A50" s="149">
        <v>757</v>
      </c>
      <c r="B50" s="153"/>
      <c r="C50" s="151" t="s">
        <v>118</v>
      </c>
      <c r="D50" s="118">
        <f>D51+D52</f>
        <v>871920</v>
      </c>
      <c r="E50" s="118">
        <f>E51+E52</f>
        <v>856373.92</v>
      </c>
      <c r="F50" s="119">
        <f t="shared" si="1"/>
        <v>98.217029085237186</v>
      </c>
      <c r="G50" s="107"/>
      <c r="H50" s="107"/>
    </row>
    <row r="51" spans="1:8" ht="38.25" x14ac:dyDescent="0.25">
      <c r="A51" s="146"/>
      <c r="B51" s="147">
        <v>75702</v>
      </c>
      <c r="C51" s="152" t="s">
        <v>119</v>
      </c>
      <c r="D51" s="181">
        <v>825560</v>
      </c>
      <c r="E51" s="181">
        <v>815822.4</v>
      </c>
      <c r="F51" s="182">
        <f t="shared" si="1"/>
        <v>98.820485488638028</v>
      </c>
      <c r="G51" s="107"/>
      <c r="H51" s="107"/>
    </row>
    <row r="52" spans="1:8" ht="38.25" x14ac:dyDescent="0.25">
      <c r="A52" s="154"/>
      <c r="B52" s="155">
        <v>75704</v>
      </c>
      <c r="C52" s="183" t="s">
        <v>120</v>
      </c>
      <c r="D52" s="138">
        <v>46360</v>
      </c>
      <c r="E52" s="138">
        <v>40551.519999999997</v>
      </c>
      <c r="F52" s="139">
        <f t="shared" si="1"/>
        <v>87.470923209663496</v>
      </c>
      <c r="G52" s="107"/>
      <c r="H52" s="107"/>
    </row>
    <row r="53" spans="1:8" x14ac:dyDescent="0.25">
      <c r="A53" s="156">
        <v>758</v>
      </c>
      <c r="B53" s="157"/>
      <c r="C53" s="158" t="s">
        <v>60</v>
      </c>
      <c r="D53" s="118">
        <f>D54+D55+D56</f>
        <v>225352</v>
      </c>
      <c r="E53" s="118">
        <f>E54+E55+E56</f>
        <v>19279.669999999998</v>
      </c>
      <c r="F53" s="119">
        <f t="shared" si="1"/>
        <v>8.5553578401789192</v>
      </c>
      <c r="G53" s="117"/>
      <c r="H53" s="117"/>
    </row>
    <row r="54" spans="1:8" x14ac:dyDescent="0.25">
      <c r="A54" s="159"/>
      <c r="B54" s="160">
        <v>75814</v>
      </c>
      <c r="C54" s="161" t="s">
        <v>121</v>
      </c>
      <c r="D54" s="138">
        <v>16000</v>
      </c>
      <c r="E54" s="138">
        <v>15445.67</v>
      </c>
      <c r="F54" s="139">
        <f t="shared" si="1"/>
        <v>96.5354375</v>
      </c>
      <c r="G54" s="107"/>
      <c r="H54" s="107"/>
    </row>
    <row r="55" spans="1:8" x14ac:dyDescent="0.25">
      <c r="A55" s="159"/>
      <c r="B55" s="160">
        <v>75818</v>
      </c>
      <c r="C55" s="161" t="s">
        <v>122</v>
      </c>
      <c r="D55" s="138">
        <v>205518</v>
      </c>
      <c r="E55" s="138">
        <v>0</v>
      </c>
      <c r="F55" s="139">
        <f t="shared" si="1"/>
        <v>0</v>
      </c>
      <c r="G55" s="107"/>
      <c r="H55" s="107"/>
    </row>
    <row r="56" spans="1:8" ht="25.5" x14ac:dyDescent="0.25">
      <c r="A56" s="159"/>
      <c r="B56" s="160">
        <v>75831</v>
      </c>
      <c r="C56" s="162" t="s">
        <v>123</v>
      </c>
      <c r="D56" s="138">
        <v>3834</v>
      </c>
      <c r="E56" s="138">
        <v>3834</v>
      </c>
      <c r="F56" s="139">
        <f t="shared" si="1"/>
        <v>100</v>
      </c>
      <c r="G56" s="107"/>
      <c r="H56" s="107"/>
    </row>
    <row r="57" spans="1:8" x14ac:dyDescent="0.25">
      <c r="A57" s="156">
        <v>801</v>
      </c>
      <c r="B57" s="157"/>
      <c r="C57" s="158" t="s">
        <v>63</v>
      </c>
      <c r="D57" s="118">
        <f>D58+D59+D60+D61+D62+D63+D64+D65</f>
        <v>15421520.5</v>
      </c>
      <c r="E57" s="118">
        <f>E58+E59+E60+E61+E62+E63+E64+E65</f>
        <v>14694808.369999999</v>
      </c>
      <c r="F57" s="119">
        <f t="shared" si="1"/>
        <v>95.287675232802101</v>
      </c>
      <c r="G57" s="117"/>
      <c r="H57" s="117"/>
    </row>
    <row r="58" spans="1:8" x14ac:dyDescent="0.25">
      <c r="A58" s="159"/>
      <c r="B58" s="160">
        <v>80101</v>
      </c>
      <c r="C58" s="161" t="s">
        <v>124</v>
      </c>
      <c r="D58" s="138">
        <v>8155711</v>
      </c>
      <c r="E58" s="138">
        <v>7795882.0700000003</v>
      </c>
      <c r="F58" s="139">
        <f t="shared" si="1"/>
        <v>95.588012743462841</v>
      </c>
      <c r="G58" s="107"/>
      <c r="H58" s="107"/>
    </row>
    <row r="59" spans="1:8" ht="25.5" x14ac:dyDescent="0.25">
      <c r="A59" s="159"/>
      <c r="B59" s="160">
        <v>80103</v>
      </c>
      <c r="C59" s="162" t="s">
        <v>125</v>
      </c>
      <c r="D59" s="138">
        <v>470869</v>
      </c>
      <c r="E59" s="138">
        <v>448472.74</v>
      </c>
      <c r="F59" s="139">
        <f t="shared" si="1"/>
        <v>95.243632517749106</v>
      </c>
      <c r="G59" s="107"/>
      <c r="H59" s="107"/>
    </row>
    <row r="60" spans="1:8" x14ac:dyDescent="0.25">
      <c r="A60" s="159"/>
      <c r="B60" s="160">
        <v>80104</v>
      </c>
      <c r="C60" s="161" t="s">
        <v>126</v>
      </c>
      <c r="D60" s="138">
        <v>2160015</v>
      </c>
      <c r="E60" s="138">
        <v>2076536.59</v>
      </c>
      <c r="F60" s="139">
        <f t="shared" si="1"/>
        <v>96.135285634590502</v>
      </c>
      <c r="G60" s="107"/>
      <c r="H60" s="107"/>
    </row>
    <row r="61" spans="1:8" x14ac:dyDescent="0.25">
      <c r="A61" s="159"/>
      <c r="B61" s="160">
        <v>80110</v>
      </c>
      <c r="C61" s="161" t="s">
        <v>127</v>
      </c>
      <c r="D61" s="138">
        <v>3307138</v>
      </c>
      <c r="E61" s="138">
        <v>3144811.25</v>
      </c>
      <c r="F61" s="139">
        <f t="shared" si="1"/>
        <v>95.091624540614873</v>
      </c>
      <c r="G61" s="107"/>
      <c r="H61" s="107"/>
    </row>
    <row r="62" spans="1:8" x14ac:dyDescent="0.25">
      <c r="A62" s="159"/>
      <c r="B62" s="160">
        <v>80113</v>
      </c>
      <c r="C62" s="161" t="s">
        <v>128</v>
      </c>
      <c r="D62" s="138">
        <v>481352</v>
      </c>
      <c r="E62" s="138">
        <v>454821.53</v>
      </c>
      <c r="F62" s="139">
        <f t="shared" si="1"/>
        <v>94.488343249846281</v>
      </c>
      <c r="G62" s="107"/>
      <c r="H62" s="107"/>
    </row>
    <row r="63" spans="1:8" ht="25.5" x14ac:dyDescent="0.25">
      <c r="A63" s="159"/>
      <c r="B63" s="160">
        <v>80114</v>
      </c>
      <c r="C63" s="162" t="s">
        <v>129</v>
      </c>
      <c r="D63" s="138">
        <v>523915</v>
      </c>
      <c r="E63" s="138">
        <v>500497.83</v>
      </c>
      <c r="F63" s="139">
        <f t="shared" si="1"/>
        <v>95.530349388736724</v>
      </c>
      <c r="G63" s="107"/>
      <c r="H63" s="107"/>
    </row>
    <row r="64" spans="1:8" x14ac:dyDescent="0.25">
      <c r="A64" s="159"/>
      <c r="B64" s="160">
        <v>80146</v>
      </c>
      <c r="C64" s="161" t="s">
        <v>130</v>
      </c>
      <c r="D64" s="138">
        <v>48020</v>
      </c>
      <c r="E64" s="138">
        <v>46786.54</v>
      </c>
      <c r="F64" s="139">
        <f t="shared" si="1"/>
        <v>97.431361932528119</v>
      </c>
      <c r="G64" s="107"/>
      <c r="H64" s="107"/>
    </row>
    <row r="65" spans="1:8" s="106" customFormat="1" x14ac:dyDescent="0.25">
      <c r="A65" s="159"/>
      <c r="B65" s="160">
        <v>80195</v>
      </c>
      <c r="C65" s="161" t="s">
        <v>100</v>
      </c>
      <c r="D65" s="138">
        <v>274500.5</v>
      </c>
      <c r="E65" s="138">
        <v>226999.82</v>
      </c>
      <c r="F65" s="139">
        <f t="shared" si="1"/>
        <v>82.695594361394612</v>
      </c>
      <c r="G65" s="107"/>
      <c r="H65" s="107"/>
    </row>
    <row r="66" spans="1:8" x14ac:dyDescent="0.25">
      <c r="A66" s="156">
        <v>851</v>
      </c>
      <c r="B66" s="157"/>
      <c r="C66" s="158" t="s">
        <v>67</v>
      </c>
      <c r="D66" s="118">
        <f>D67+D68+D69</f>
        <v>381760</v>
      </c>
      <c r="E66" s="118">
        <f>E67+E68+E69</f>
        <v>375051.11</v>
      </c>
      <c r="F66" s="119">
        <f t="shared" si="1"/>
        <v>98.242641974015086</v>
      </c>
      <c r="G66" s="117"/>
      <c r="H66" s="117"/>
    </row>
    <row r="67" spans="1:8" x14ac:dyDescent="0.25">
      <c r="A67" s="159"/>
      <c r="B67" s="160">
        <v>85153</v>
      </c>
      <c r="C67" s="161" t="s">
        <v>131</v>
      </c>
      <c r="D67" s="138">
        <v>7578</v>
      </c>
      <c r="E67" s="138">
        <v>7577.28</v>
      </c>
      <c r="F67" s="139">
        <f t="shared" si="1"/>
        <v>99.990498812351532</v>
      </c>
      <c r="G67" s="107"/>
      <c r="H67" s="107"/>
    </row>
    <row r="68" spans="1:8" x14ac:dyDescent="0.25">
      <c r="A68" s="159"/>
      <c r="B68" s="160">
        <v>85154</v>
      </c>
      <c r="C68" s="161" t="s">
        <v>132</v>
      </c>
      <c r="D68" s="138">
        <v>193922</v>
      </c>
      <c r="E68" s="138">
        <v>192721.38</v>
      </c>
      <c r="F68" s="139">
        <f t="shared" si="1"/>
        <v>99.380874784707245</v>
      </c>
      <c r="G68" s="107"/>
      <c r="H68" s="107"/>
    </row>
    <row r="69" spans="1:8" x14ac:dyDescent="0.25">
      <c r="A69" s="159"/>
      <c r="B69" s="160">
        <v>85195</v>
      </c>
      <c r="C69" s="161" t="s">
        <v>100</v>
      </c>
      <c r="D69" s="138">
        <v>180260</v>
      </c>
      <c r="E69" s="138">
        <v>174752.45</v>
      </c>
      <c r="F69" s="139">
        <f t="shared" si="1"/>
        <v>96.944663264173982</v>
      </c>
      <c r="G69" s="107"/>
      <c r="H69" s="107"/>
    </row>
    <row r="70" spans="1:8" x14ac:dyDescent="0.25">
      <c r="A70" s="156">
        <v>852</v>
      </c>
      <c r="B70" s="157"/>
      <c r="C70" s="158" t="s">
        <v>68</v>
      </c>
      <c r="D70" s="118">
        <f>D71+D72+D73+D74+D75+D76+D77+D78+D79+D80</f>
        <v>5114602</v>
      </c>
      <c r="E70" s="118">
        <f>E71+E72+E73+E74+E75+E76+E77+E78+E79+E80</f>
        <v>5100469.2299999995</v>
      </c>
      <c r="F70" s="119">
        <f t="shared" si="1"/>
        <v>99.723678010527493</v>
      </c>
      <c r="G70" s="117"/>
      <c r="H70" s="117"/>
    </row>
    <row r="71" spans="1:8" x14ac:dyDescent="0.25">
      <c r="A71" s="159"/>
      <c r="B71" s="160">
        <v>85202</v>
      </c>
      <c r="C71" s="161" t="s">
        <v>133</v>
      </c>
      <c r="D71" s="138">
        <v>52645</v>
      </c>
      <c r="E71" s="138">
        <v>52644.52</v>
      </c>
      <c r="F71" s="139">
        <f t="shared" si="1"/>
        <v>99.999088232500711</v>
      </c>
      <c r="G71" s="107"/>
      <c r="H71" s="107"/>
    </row>
    <row r="72" spans="1:8" ht="51" x14ac:dyDescent="0.25">
      <c r="A72" s="159"/>
      <c r="B72" s="160">
        <v>85212</v>
      </c>
      <c r="C72" s="162" t="s">
        <v>134</v>
      </c>
      <c r="D72" s="138">
        <v>3078509</v>
      </c>
      <c r="E72" s="138">
        <v>3077672.83</v>
      </c>
      <c r="F72" s="139">
        <f t="shared" si="1"/>
        <v>99.972838474729159</v>
      </c>
      <c r="G72" s="107"/>
      <c r="H72" s="107"/>
    </row>
    <row r="73" spans="1:8" ht="76.5" x14ac:dyDescent="0.25">
      <c r="A73" s="159"/>
      <c r="B73" s="160">
        <v>85213</v>
      </c>
      <c r="C73" s="162" t="s">
        <v>135</v>
      </c>
      <c r="D73" s="138">
        <v>16752</v>
      </c>
      <c r="E73" s="138">
        <v>16750.759999999998</v>
      </c>
      <c r="F73" s="139">
        <f t="shared" si="1"/>
        <v>99.992597898758348</v>
      </c>
      <c r="G73" s="107"/>
      <c r="H73" s="107"/>
    </row>
    <row r="74" spans="1:8" ht="25.5" x14ac:dyDescent="0.25">
      <c r="A74" s="159"/>
      <c r="B74" s="160">
        <v>85214</v>
      </c>
      <c r="C74" s="162" t="s">
        <v>136</v>
      </c>
      <c r="D74" s="138">
        <v>332595</v>
      </c>
      <c r="E74" s="138">
        <v>332294.12</v>
      </c>
      <c r="F74" s="139">
        <f t="shared" si="1"/>
        <v>99.909535621401403</v>
      </c>
      <c r="G74" s="107"/>
      <c r="H74" s="107"/>
    </row>
    <row r="75" spans="1:8" x14ac:dyDescent="0.25">
      <c r="A75" s="159"/>
      <c r="B75" s="160">
        <v>85215</v>
      </c>
      <c r="C75" s="161" t="s">
        <v>137</v>
      </c>
      <c r="D75" s="138">
        <v>40000</v>
      </c>
      <c r="E75" s="138">
        <v>31723.58</v>
      </c>
      <c r="F75" s="139">
        <f t="shared" si="1"/>
        <v>79.308949999999996</v>
      </c>
      <c r="G75" s="107"/>
      <c r="H75" s="107"/>
    </row>
    <row r="76" spans="1:8" x14ac:dyDescent="0.25">
      <c r="A76" s="159"/>
      <c r="B76" s="160">
        <v>85216</v>
      </c>
      <c r="C76" s="161" t="s">
        <v>138</v>
      </c>
      <c r="D76" s="138">
        <v>123134</v>
      </c>
      <c r="E76" s="138">
        <v>121429.44</v>
      </c>
      <c r="F76" s="139">
        <f t="shared" si="1"/>
        <v>98.615686975165275</v>
      </c>
      <c r="G76" s="107"/>
      <c r="H76" s="107"/>
    </row>
    <row r="77" spans="1:8" x14ac:dyDescent="0.25">
      <c r="A77" s="159"/>
      <c r="B77" s="160">
        <v>85219</v>
      </c>
      <c r="C77" s="161" t="s">
        <v>139</v>
      </c>
      <c r="D77" s="138">
        <v>817377</v>
      </c>
      <c r="E77" s="138">
        <v>814556.54</v>
      </c>
      <c r="F77" s="139">
        <f t="shared" si="1"/>
        <v>99.654937684813746</v>
      </c>
      <c r="G77" s="107"/>
      <c r="H77" s="107"/>
    </row>
    <row r="78" spans="1:8" ht="25.5" x14ac:dyDescent="0.25">
      <c r="A78" s="159"/>
      <c r="B78" s="160">
        <v>85228</v>
      </c>
      <c r="C78" s="162" t="s">
        <v>140</v>
      </c>
      <c r="D78" s="138">
        <v>205490</v>
      </c>
      <c r="E78" s="138">
        <v>205398.02</v>
      </c>
      <c r="F78" s="139">
        <f t="shared" si="1"/>
        <v>99.955238697746836</v>
      </c>
      <c r="G78" s="107"/>
      <c r="H78" s="107"/>
    </row>
    <row r="79" spans="1:8" s="106" customFormat="1" x14ac:dyDescent="0.25">
      <c r="A79" s="146"/>
      <c r="B79" s="147">
        <v>85278</v>
      </c>
      <c r="C79" s="152" t="s">
        <v>163</v>
      </c>
      <c r="D79" s="181">
        <v>2500</v>
      </c>
      <c r="E79" s="181">
        <v>2500</v>
      </c>
      <c r="F79" s="182">
        <f t="shared" si="1"/>
        <v>100</v>
      </c>
      <c r="G79" s="107"/>
      <c r="H79" s="107"/>
    </row>
    <row r="80" spans="1:8" ht="15.75" thickBot="1" x14ac:dyDescent="0.3">
      <c r="A80" s="164"/>
      <c r="B80" s="165">
        <v>85295</v>
      </c>
      <c r="C80" s="166" t="s">
        <v>100</v>
      </c>
      <c r="D80" s="167">
        <v>445600</v>
      </c>
      <c r="E80" s="167">
        <v>445499.42</v>
      </c>
      <c r="F80" s="168">
        <f t="shared" si="1"/>
        <v>99.977428186714533</v>
      </c>
      <c r="G80" s="107"/>
      <c r="H80" s="107"/>
    </row>
    <row r="81" spans="1:8" x14ac:dyDescent="0.25">
      <c r="A81" s="169"/>
      <c r="B81" s="169"/>
      <c r="C81" s="170"/>
      <c r="D81" s="171"/>
      <c r="E81" s="171"/>
      <c r="F81" s="171"/>
      <c r="G81" s="107"/>
      <c r="H81" s="107"/>
    </row>
    <row r="82" spans="1:8" ht="15.75" thickBot="1" x14ac:dyDescent="0.3">
      <c r="A82" s="184"/>
      <c r="B82" s="184"/>
      <c r="C82" s="185"/>
      <c r="D82" s="186"/>
      <c r="E82" s="186"/>
      <c r="F82" s="186"/>
      <c r="G82" s="107"/>
      <c r="H82" s="107"/>
    </row>
    <row r="83" spans="1:8" x14ac:dyDescent="0.25">
      <c r="A83" s="175">
        <v>1</v>
      </c>
      <c r="B83" s="176">
        <v>2</v>
      </c>
      <c r="C83" s="177">
        <v>3</v>
      </c>
      <c r="D83" s="178">
        <v>4</v>
      </c>
      <c r="E83" s="178">
        <v>5</v>
      </c>
      <c r="F83" s="179">
        <v>6</v>
      </c>
      <c r="G83" s="107"/>
      <c r="H83" s="107"/>
    </row>
    <row r="84" spans="1:8" ht="25.5" x14ac:dyDescent="0.25">
      <c r="A84" s="156">
        <v>853</v>
      </c>
      <c r="B84" s="157"/>
      <c r="C84" s="163" t="s">
        <v>70</v>
      </c>
      <c r="D84" s="118">
        <v>790317</v>
      </c>
      <c r="E84" s="118">
        <v>761585.23</v>
      </c>
      <c r="F84" s="119">
        <f t="shared" ref="F84:F105" si="2">E84/D84*100</f>
        <v>96.364525880121519</v>
      </c>
      <c r="G84" s="107"/>
      <c r="H84" s="107"/>
    </row>
    <row r="85" spans="1:8" x14ac:dyDescent="0.25">
      <c r="A85" s="159"/>
      <c r="B85" s="160">
        <v>85395</v>
      </c>
      <c r="C85" s="161" t="s">
        <v>100</v>
      </c>
      <c r="D85" s="138">
        <v>790317</v>
      </c>
      <c r="E85" s="138">
        <v>761585.23</v>
      </c>
      <c r="F85" s="139">
        <f t="shared" si="2"/>
        <v>96.364525880121519</v>
      </c>
      <c r="G85" s="107"/>
      <c r="H85" s="107"/>
    </row>
    <row r="86" spans="1:8" x14ac:dyDescent="0.25">
      <c r="A86" s="156">
        <v>854</v>
      </c>
      <c r="B86" s="157"/>
      <c r="C86" s="158" t="s">
        <v>71</v>
      </c>
      <c r="D86" s="118">
        <f>D87+D88</f>
        <v>304431</v>
      </c>
      <c r="E86" s="118">
        <f>E87+E88</f>
        <v>273688.81</v>
      </c>
      <c r="F86" s="119">
        <f t="shared" si="2"/>
        <v>89.90175442054192</v>
      </c>
      <c r="G86" s="117"/>
      <c r="H86" s="117"/>
    </row>
    <row r="87" spans="1:8" x14ac:dyDescent="0.25">
      <c r="A87" s="159"/>
      <c r="B87" s="160">
        <v>85401</v>
      </c>
      <c r="C87" s="161" t="s">
        <v>141</v>
      </c>
      <c r="D87" s="138">
        <v>169839</v>
      </c>
      <c r="E87" s="138">
        <v>142967.41</v>
      </c>
      <c r="F87" s="139">
        <f t="shared" si="2"/>
        <v>84.178198175919547</v>
      </c>
      <c r="G87" s="107"/>
      <c r="H87" s="107"/>
    </row>
    <row r="88" spans="1:8" x14ac:dyDescent="0.25">
      <c r="A88" s="180"/>
      <c r="B88" s="140">
        <v>85415</v>
      </c>
      <c r="C88" s="137" t="s">
        <v>142</v>
      </c>
      <c r="D88" s="181">
        <v>134592</v>
      </c>
      <c r="E88" s="181">
        <v>130721.4</v>
      </c>
      <c r="F88" s="182">
        <f t="shared" si="2"/>
        <v>97.124197574893003</v>
      </c>
      <c r="G88" s="107"/>
      <c r="H88" s="107"/>
    </row>
    <row r="89" spans="1:8" ht="25.5" x14ac:dyDescent="0.25">
      <c r="A89" s="149">
        <v>900</v>
      </c>
      <c r="B89" s="153"/>
      <c r="C89" s="187" t="s">
        <v>72</v>
      </c>
      <c r="D89" s="118">
        <f>D90+D91+D92+D93+D94+D95+D96+D97</f>
        <v>4202784.12</v>
      </c>
      <c r="E89" s="118">
        <f>E90+E91+E92+E93+E94+E95+E96+E97</f>
        <v>4059470.2399999998</v>
      </c>
      <c r="F89" s="119">
        <f t="shared" si="2"/>
        <v>96.590025185495364</v>
      </c>
      <c r="G89" s="117"/>
      <c r="H89" s="117"/>
    </row>
    <row r="90" spans="1:8" x14ac:dyDescent="0.25">
      <c r="A90" s="159"/>
      <c r="B90" s="160">
        <v>90001</v>
      </c>
      <c r="C90" s="161" t="s">
        <v>143</v>
      </c>
      <c r="D90" s="138">
        <v>802067</v>
      </c>
      <c r="E90" s="138">
        <v>769179.65</v>
      </c>
      <c r="F90" s="139">
        <f t="shared" si="2"/>
        <v>95.899675463521135</v>
      </c>
      <c r="G90" s="107"/>
      <c r="H90" s="107"/>
    </row>
    <row r="91" spans="1:8" x14ac:dyDescent="0.25">
      <c r="A91" s="159"/>
      <c r="B91" s="160">
        <v>90002</v>
      </c>
      <c r="C91" s="161" t="s">
        <v>144</v>
      </c>
      <c r="D91" s="138">
        <v>321358.52</v>
      </c>
      <c r="E91" s="138">
        <v>314586.65999999997</v>
      </c>
      <c r="F91" s="139">
        <f t="shared" si="2"/>
        <v>97.892739859518883</v>
      </c>
      <c r="G91" s="107"/>
      <c r="H91" s="107"/>
    </row>
    <row r="92" spans="1:8" x14ac:dyDescent="0.25">
      <c r="A92" s="159"/>
      <c r="B92" s="160">
        <v>90003</v>
      </c>
      <c r="C92" s="161" t="s">
        <v>145</v>
      </c>
      <c r="D92" s="138">
        <v>372200</v>
      </c>
      <c r="E92" s="138">
        <v>368015.13</v>
      </c>
      <c r="F92" s="139">
        <f t="shared" si="2"/>
        <v>98.875639441160672</v>
      </c>
      <c r="G92" s="107"/>
      <c r="H92" s="107"/>
    </row>
    <row r="93" spans="1:8" x14ac:dyDescent="0.25">
      <c r="A93" s="159"/>
      <c r="B93" s="160">
        <v>90004</v>
      </c>
      <c r="C93" s="161" t="s">
        <v>146</v>
      </c>
      <c r="D93" s="138">
        <v>338420</v>
      </c>
      <c r="E93" s="138">
        <v>336931.74</v>
      </c>
      <c r="F93" s="139">
        <f t="shared" si="2"/>
        <v>99.560232846758467</v>
      </c>
      <c r="G93" s="107"/>
      <c r="H93" s="107"/>
    </row>
    <row r="94" spans="1:8" ht="15" customHeight="1" x14ac:dyDescent="0.25">
      <c r="A94" s="159"/>
      <c r="B94" s="160">
        <v>90005</v>
      </c>
      <c r="C94" s="162" t="s">
        <v>147</v>
      </c>
      <c r="D94" s="138">
        <v>261000</v>
      </c>
      <c r="E94" s="138">
        <v>260924.44</v>
      </c>
      <c r="F94" s="139">
        <f t="shared" si="2"/>
        <v>99.971049808429129</v>
      </c>
      <c r="G94" s="107"/>
      <c r="H94" s="107"/>
    </row>
    <row r="95" spans="1:8" x14ac:dyDescent="0.25">
      <c r="A95" s="159"/>
      <c r="B95" s="160">
        <v>90015</v>
      </c>
      <c r="C95" s="161" t="s">
        <v>148</v>
      </c>
      <c r="D95" s="188">
        <v>827000</v>
      </c>
      <c r="E95" s="188">
        <v>769281.48</v>
      </c>
      <c r="F95" s="189">
        <f t="shared" si="2"/>
        <v>93.020735187424421</v>
      </c>
      <c r="G95" s="107"/>
      <c r="H95" s="107"/>
    </row>
    <row r="96" spans="1:8" x14ac:dyDescent="0.25">
      <c r="A96" s="146"/>
      <c r="B96" s="147">
        <v>90017</v>
      </c>
      <c r="C96" s="148" t="s">
        <v>149</v>
      </c>
      <c r="D96" s="181">
        <v>1154372</v>
      </c>
      <c r="E96" s="181">
        <v>1154371.57</v>
      </c>
      <c r="F96" s="182">
        <f t="shared" si="2"/>
        <v>99.999962750309265</v>
      </c>
      <c r="G96" s="107"/>
      <c r="H96" s="107"/>
    </row>
    <row r="97" spans="1:8" x14ac:dyDescent="0.25">
      <c r="A97" s="154"/>
      <c r="B97" s="155">
        <v>90095</v>
      </c>
      <c r="C97" s="145" t="s">
        <v>100</v>
      </c>
      <c r="D97" s="138">
        <v>126366.6</v>
      </c>
      <c r="E97" s="138">
        <v>86179.57</v>
      </c>
      <c r="F97" s="139">
        <f t="shared" si="2"/>
        <v>68.198060246932343</v>
      </c>
      <c r="G97" s="107"/>
      <c r="H97" s="107"/>
    </row>
    <row r="98" spans="1:8" ht="25.5" x14ac:dyDescent="0.25">
      <c r="A98" s="156">
        <v>921</v>
      </c>
      <c r="B98" s="157"/>
      <c r="C98" s="163" t="s">
        <v>150</v>
      </c>
      <c r="D98" s="118">
        <f>D99+D100</f>
        <v>1630441</v>
      </c>
      <c r="E98" s="118">
        <f>E99+E100</f>
        <v>1594158.75</v>
      </c>
      <c r="F98" s="119">
        <f t="shared" si="2"/>
        <v>97.774697152488187</v>
      </c>
      <c r="G98" s="117"/>
      <c r="H98" s="117"/>
    </row>
    <row r="99" spans="1:8" x14ac:dyDescent="0.25">
      <c r="A99" s="159"/>
      <c r="B99" s="160">
        <v>92109</v>
      </c>
      <c r="C99" s="161" t="s">
        <v>151</v>
      </c>
      <c r="D99" s="138">
        <v>1279736</v>
      </c>
      <c r="E99" s="138">
        <v>1256370</v>
      </c>
      <c r="F99" s="139">
        <f t="shared" si="2"/>
        <v>98.174154669400565</v>
      </c>
      <c r="G99" s="107"/>
      <c r="H99" s="107"/>
    </row>
    <row r="100" spans="1:8" x14ac:dyDescent="0.25">
      <c r="A100" s="159"/>
      <c r="B100" s="160">
        <v>92116</v>
      </c>
      <c r="C100" s="161" t="s">
        <v>152</v>
      </c>
      <c r="D100" s="138">
        <v>350705</v>
      </c>
      <c r="E100" s="138">
        <v>337788.75</v>
      </c>
      <c r="F100" s="139">
        <f t="shared" si="2"/>
        <v>96.317061347856452</v>
      </c>
      <c r="G100" s="107"/>
      <c r="H100" s="107"/>
    </row>
    <row r="101" spans="1:8" x14ac:dyDescent="0.25">
      <c r="A101" s="156">
        <v>926</v>
      </c>
      <c r="B101" s="157"/>
      <c r="C101" s="158" t="s">
        <v>74</v>
      </c>
      <c r="D101" s="118">
        <f>D102+D103+D104</f>
        <v>4319400</v>
      </c>
      <c r="E101" s="118">
        <f>E102+E103+E104</f>
        <v>4139138.81</v>
      </c>
      <c r="F101" s="119">
        <f t="shared" si="2"/>
        <v>95.826707644580267</v>
      </c>
      <c r="G101" s="117"/>
      <c r="H101" s="117"/>
    </row>
    <row r="102" spans="1:8" x14ac:dyDescent="0.25">
      <c r="A102" s="159"/>
      <c r="B102" s="160">
        <v>92601</v>
      </c>
      <c r="C102" s="161" t="s">
        <v>153</v>
      </c>
      <c r="D102" s="138">
        <v>507460</v>
      </c>
      <c r="E102" s="138">
        <v>506537.35</v>
      </c>
      <c r="F102" s="139">
        <f t="shared" si="2"/>
        <v>99.81818271390847</v>
      </c>
      <c r="G102" s="107"/>
      <c r="H102" s="107"/>
    </row>
    <row r="103" spans="1:8" x14ac:dyDescent="0.25">
      <c r="A103" s="159"/>
      <c r="B103" s="160">
        <v>92604</v>
      </c>
      <c r="C103" s="161" t="s">
        <v>154</v>
      </c>
      <c r="D103" s="138">
        <v>3429604</v>
      </c>
      <c r="E103" s="138">
        <v>3250663.91</v>
      </c>
      <c r="F103" s="139">
        <f t="shared" si="2"/>
        <v>94.782485383152121</v>
      </c>
      <c r="G103" s="107"/>
      <c r="H103" s="107"/>
    </row>
    <row r="104" spans="1:8" x14ac:dyDescent="0.25">
      <c r="A104" s="159"/>
      <c r="B104" s="160">
        <v>92605</v>
      </c>
      <c r="C104" s="161" t="s">
        <v>155</v>
      </c>
      <c r="D104" s="138">
        <v>382336</v>
      </c>
      <c r="E104" s="138">
        <v>381937.55</v>
      </c>
      <c r="F104" s="139">
        <f t="shared" si="2"/>
        <v>99.895785382490786</v>
      </c>
      <c r="G104" s="107"/>
      <c r="H104" s="107"/>
    </row>
    <row r="105" spans="1:8" ht="15.75" thickBot="1" x14ac:dyDescent="0.3">
      <c r="A105" s="603" t="s">
        <v>156</v>
      </c>
      <c r="B105" s="604"/>
      <c r="C105" s="604"/>
      <c r="D105" s="128">
        <f>D101+D98+D89+D86+D84+D70+D66+D57+D53+D50+D48+D41+D37+D30+D27+D24+D22+D19+D17+D15+D13+D10</f>
        <v>47300807.280000001</v>
      </c>
      <c r="E105" s="128">
        <f>E101+E98+E89+E86+E84+E70+E66+E57+E53+E50+E48+E41+E37+E30+E27+E24+E22+E19+E17+E15+E13+E10</f>
        <v>45524023.889999993</v>
      </c>
      <c r="F105" s="198">
        <f t="shared" si="2"/>
        <v>96.243651023792836</v>
      </c>
      <c r="G105" s="107"/>
      <c r="H105" s="107"/>
    </row>
    <row r="106" spans="1:8" x14ac:dyDescent="0.25">
      <c r="A106" s="107"/>
      <c r="B106" s="107"/>
      <c r="C106" s="120"/>
      <c r="D106" s="117"/>
      <c r="E106" s="117"/>
      <c r="F106" s="117"/>
      <c r="G106" s="107"/>
      <c r="H106" s="107"/>
    </row>
    <row r="107" spans="1:8" x14ac:dyDescent="0.25">
      <c r="A107" s="121"/>
      <c r="B107" s="121"/>
      <c r="C107" s="120"/>
      <c r="D107" s="117"/>
      <c r="E107" s="117"/>
      <c r="F107" s="117"/>
      <c r="G107" s="107"/>
      <c r="H107" s="107"/>
    </row>
    <row r="108" spans="1:8" x14ac:dyDescent="0.25">
      <c r="A108" s="107"/>
      <c r="B108" s="107"/>
      <c r="C108" s="120"/>
      <c r="D108" s="190"/>
      <c r="E108" s="190"/>
      <c r="F108" s="117"/>
      <c r="G108" s="107"/>
      <c r="H108" s="107"/>
    </row>
    <row r="109" spans="1:8" ht="16.5" thickBot="1" x14ac:dyDescent="0.3">
      <c r="A109" s="106"/>
      <c r="B109" s="106"/>
      <c r="C109" s="122" t="s">
        <v>157</v>
      </c>
      <c r="D109" s="123"/>
      <c r="E109" s="123"/>
      <c r="F109" s="123"/>
      <c r="G109" s="107"/>
      <c r="H109" s="107"/>
    </row>
    <row r="110" spans="1:8" ht="25.5" x14ac:dyDescent="0.25">
      <c r="A110" s="595" t="s">
        <v>78</v>
      </c>
      <c r="B110" s="596"/>
      <c r="C110" s="191" t="s">
        <v>158</v>
      </c>
      <c r="D110" s="192" t="s">
        <v>80</v>
      </c>
      <c r="E110" s="192" t="s">
        <v>85</v>
      </c>
      <c r="F110" s="193" t="s">
        <v>6</v>
      </c>
      <c r="G110" s="107"/>
      <c r="H110" s="107"/>
    </row>
    <row r="111" spans="1:8" x14ac:dyDescent="0.25">
      <c r="A111" s="597">
        <v>1</v>
      </c>
      <c r="B111" s="598"/>
      <c r="C111" s="194">
        <v>2</v>
      </c>
      <c r="D111" s="195">
        <v>3</v>
      </c>
      <c r="E111" s="195">
        <v>4</v>
      </c>
      <c r="F111" s="196">
        <v>5</v>
      </c>
      <c r="G111" s="107"/>
      <c r="H111" s="107"/>
    </row>
    <row r="112" spans="1:8" x14ac:dyDescent="0.25">
      <c r="A112" s="599">
        <v>992</v>
      </c>
      <c r="B112" s="600"/>
      <c r="C112" s="125" t="s">
        <v>159</v>
      </c>
      <c r="D112" s="126">
        <v>1411695</v>
      </c>
      <c r="E112" s="126">
        <v>1411424.76</v>
      </c>
      <c r="F112" s="127">
        <f>E112/D112*100</f>
        <v>99.980857054817079</v>
      </c>
      <c r="G112" s="107"/>
      <c r="H112" s="107"/>
    </row>
    <row r="113" spans="1:8" x14ac:dyDescent="0.25">
      <c r="A113" s="599">
        <v>991</v>
      </c>
      <c r="B113" s="601"/>
      <c r="C113" s="199" t="s">
        <v>160</v>
      </c>
      <c r="D113" s="126">
        <v>0</v>
      </c>
      <c r="E113" s="126">
        <v>20650</v>
      </c>
      <c r="F113" s="127"/>
      <c r="G113" s="107"/>
      <c r="H113" s="107"/>
    </row>
    <row r="114" spans="1:8" ht="15.75" thickBot="1" x14ac:dyDescent="0.3">
      <c r="A114" s="580" t="s">
        <v>161</v>
      </c>
      <c r="B114" s="602"/>
      <c r="C114" s="581"/>
      <c r="D114" s="197">
        <f>D113+D112</f>
        <v>1411695</v>
      </c>
      <c r="E114" s="197">
        <f>E113+E112</f>
        <v>1432074.76</v>
      </c>
      <c r="F114" s="124">
        <f>E114/D114*100</f>
        <v>101.44363761294046</v>
      </c>
      <c r="G114" s="107"/>
      <c r="H114" s="107"/>
    </row>
    <row r="115" spans="1:8" x14ac:dyDescent="0.25">
      <c r="A115" s="106"/>
      <c r="B115" s="106"/>
      <c r="C115" s="120"/>
      <c r="D115" s="117"/>
      <c r="E115" s="117"/>
      <c r="F115" s="117"/>
      <c r="G115" s="106"/>
      <c r="H115" s="106"/>
    </row>
    <row r="116" spans="1:8" x14ac:dyDescent="0.25">
      <c r="A116" s="106"/>
      <c r="B116" s="106"/>
      <c r="C116" s="120"/>
      <c r="D116" s="117"/>
      <c r="E116" s="117"/>
      <c r="F116" s="117"/>
      <c r="G116" s="106"/>
      <c r="H116" s="106"/>
    </row>
    <row r="117" spans="1:8" x14ac:dyDescent="0.25">
      <c r="A117" s="106"/>
      <c r="B117" s="106"/>
      <c r="C117" s="120"/>
      <c r="D117" s="117"/>
      <c r="E117" s="117"/>
      <c r="F117" s="117"/>
      <c r="G117" s="106"/>
      <c r="H117" s="106"/>
    </row>
    <row r="118" spans="1:8" x14ac:dyDescent="0.25">
      <c r="A118" s="106"/>
      <c r="B118" s="106"/>
      <c r="C118" s="120"/>
      <c r="D118" s="117"/>
      <c r="E118" s="117"/>
      <c r="F118" s="117"/>
      <c r="G118" s="106"/>
      <c r="H118" s="106"/>
    </row>
    <row r="119" spans="1:8" x14ac:dyDescent="0.25">
      <c r="A119" s="106"/>
      <c r="B119" s="106"/>
      <c r="C119" s="120"/>
      <c r="D119" s="117"/>
      <c r="E119" s="117"/>
      <c r="F119" s="117"/>
      <c r="G119" s="106"/>
      <c r="H119" s="106"/>
    </row>
    <row r="120" spans="1:8" x14ac:dyDescent="0.25">
      <c r="A120" s="106"/>
      <c r="B120" s="106"/>
      <c r="C120" s="120"/>
      <c r="D120" s="117"/>
      <c r="E120" s="117"/>
      <c r="F120" s="117"/>
      <c r="G120" s="106"/>
      <c r="H120" s="106"/>
    </row>
    <row r="121" spans="1:8" x14ac:dyDescent="0.25">
      <c r="A121" s="106"/>
      <c r="B121" s="106"/>
      <c r="C121" s="120"/>
      <c r="D121" s="117"/>
      <c r="E121" s="117"/>
      <c r="F121" s="117"/>
      <c r="G121" s="106"/>
      <c r="H121" s="106"/>
    </row>
    <row r="122" spans="1:8" x14ac:dyDescent="0.25">
      <c r="A122" s="106"/>
      <c r="B122" s="106"/>
      <c r="C122" s="120"/>
      <c r="D122" s="117"/>
      <c r="E122" s="117"/>
      <c r="F122" s="117"/>
      <c r="G122" s="106"/>
      <c r="H122" s="106"/>
    </row>
    <row r="123" spans="1:8" x14ac:dyDescent="0.25">
      <c r="A123" s="106"/>
      <c r="B123" s="106"/>
      <c r="C123" s="120"/>
      <c r="D123" s="117"/>
      <c r="E123" s="117"/>
      <c r="F123" s="117"/>
      <c r="G123" s="106"/>
      <c r="H123" s="106"/>
    </row>
    <row r="124" spans="1:8" x14ac:dyDescent="0.25">
      <c r="A124" s="106"/>
      <c r="B124" s="106"/>
      <c r="C124" s="120"/>
      <c r="D124" s="117"/>
      <c r="E124" s="117"/>
      <c r="F124" s="117"/>
      <c r="G124" s="106"/>
      <c r="H124" s="106"/>
    </row>
    <row r="125" spans="1:8" x14ac:dyDescent="0.25">
      <c r="A125" s="106"/>
      <c r="B125" s="106"/>
      <c r="C125" s="120"/>
      <c r="D125" s="117"/>
      <c r="E125" s="117"/>
      <c r="F125" s="117"/>
      <c r="G125" s="106"/>
      <c r="H125" s="106"/>
    </row>
    <row r="126" spans="1:8" x14ac:dyDescent="0.25">
      <c r="A126" s="106"/>
      <c r="B126" s="106"/>
      <c r="C126" s="120"/>
      <c r="D126" s="117"/>
      <c r="E126" s="117"/>
      <c r="F126" s="117"/>
      <c r="G126" s="106"/>
      <c r="H126" s="106"/>
    </row>
    <row r="127" spans="1:8" x14ac:dyDescent="0.25">
      <c r="A127" s="106"/>
      <c r="B127" s="106"/>
      <c r="C127" s="120"/>
      <c r="D127" s="117"/>
      <c r="E127" s="117"/>
      <c r="F127" s="117"/>
      <c r="G127" s="106"/>
      <c r="H127" s="106"/>
    </row>
    <row r="128" spans="1:8" x14ac:dyDescent="0.25">
      <c r="A128" s="106"/>
      <c r="B128" s="106"/>
      <c r="C128" s="120"/>
      <c r="D128" s="117"/>
      <c r="E128" s="117"/>
      <c r="F128" s="117"/>
      <c r="G128" s="106"/>
      <c r="H128" s="106"/>
    </row>
    <row r="129" spans="1:8" x14ac:dyDescent="0.25">
      <c r="A129" s="106"/>
      <c r="B129" s="106"/>
      <c r="C129" s="120"/>
      <c r="D129" s="117"/>
      <c r="E129" s="117"/>
      <c r="F129" s="117"/>
      <c r="G129" s="106"/>
      <c r="H129" s="106"/>
    </row>
    <row r="130" spans="1:8" x14ac:dyDescent="0.25">
      <c r="C130" s="120"/>
      <c r="D130" s="117"/>
      <c r="E130" s="117"/>
      <c r="F130" s="117"/>
    </row>
    <row r="131" spans="1:8" x14ac:dyDescent="0.25">
      <c r="C131" s="120"/>
      <c r="D131" s="117"/>
      <c r="E131" s="117"/>
      <c r="F131" s="117"/>
    </row>
    <row r="132" spans="1:8" x14ac:dyDescent="0.25">
      <c r="C132" s="120"/>
      <c r="D132" s="117"/>
      <c r="E132" s="117"/>
      <c r="F132" s="117"/>
    </row>
    <row r="133" spans="1:8" x14ac:dyDescent="0.25">
      <c r="C133" s="120"/>
      <c r="D133" s="117"/>
      <c r="E133" s="117"/>
      <c r="F133" s="117"/>
    </row>
    <row r="134" spans="1:8" x14ac:dyDescent="0.25">
      <c r="C134" s="120"/>
      <c r="D134" s="117"/>
      <c r="E134" s="117"/>
      <c r="F134" s="117"/>
    </row>
    <row r="135" spans="1:8" x14ac:dyDescent="0.25">
      <c r="C135" s="120"/>
      <c r="D135" s="117"/>
      <c r="E135" s="117"/>
      <c r="F135" s="117"/>
    </row>
    <row r="136" spans="1:8" x14ac:dyDescent="0.25">
      <c r="C136" s="120"/>
      <c r="D136" s="117"/>
      <c r="E136" s="117"/>
      <c r="F136" s="117"/>
    </row>
    <row r="137" spans="1:8" x14ac:dyDescent="0.25">
      <c r="C137" s="120"/>
      <c r="D137" s="117"/>
      <c r="E137" s="117"/>
      <c r="F137" s="117"/>
    </row>
    <row r="138" spans="1:8" x14ac:dyDescent="0.25">
      <c r="C138" s="120"/>
      <c r="D138" s="117"/>
      <c r="E138" s="117"/>
      <c r="F138" s="117"/>
    </row>
    <row r="139" spans="1:8" x14ac:dyDescent="0.25">
      <c r="C139" s="120"/>
      <c r="D139" s="117"/>
      <c r="E139" s="117"/>
      <c r="F139" s="117"/>
    </row>
    <row r="140" spans="1:8" x14ac:dyDescent="0.25">
      <c r="C140" s="107"/>
      <c r="D140" s="117"/>
      <c r="E140" s="117"/>
      <c r="F140" s="117"/>
    </row>
    <row r="141" spans="1:8" x14ac:dyDescent="0.25">
      <c r="C141" s="107"/>
      <c r="D141" s="117"/>
      <c r="E141" s="117"/>
      <c r="F141" s="117"/>
    </row>
    <row r="142" spans="1:8" x14ac:dyDescent="0.25">
      <c r="C142" s="107"/>
      <c r="D142" s="117"/>
      <c r="E142" s="117"/>
      <c r="F142" s="117"/>
    </row>
    <row r="143" spans="1:8" x14ac:dyDescent="0.25">
      <c r="C143" s="107"/>
      <c r="D143" s="117"/>
      <c r="E143" s="117"/>
      <c r="F143" s="117"/>
    </row>
    <row r="144" spans="1:8" x14ac:dyDescent="0.25">
      <c r="C144" s="107"/>
      <c r="D144" s="117"/>
      <c r="E144" s="117"/>
      <c r="F144" s="117"/>
    </row>
    <row r="145" spans="3:6" x14ac:dyDescent="0.25">
      <c r="C145" s="107"/>
      <c r="D145" s="117"/>
      <c r="E145" s="117"/>
      <c r="F145" s="117"/>
    </row>
    <row r="146" spans="3:6" x14ac:dyDescent="0.25">
      <c r="C146" s="107"/>
      <c r="D146" s="117"/>
      <c r="E146" s="117"/>
      <c r="F146" s="117"/>
    </row>
    <row r="147" spans="3:6" x14ac:dyDescent="0.25">
      <c r="C147" s="106"/>
      <c r="D147" s="117"/>
      <c r="E147" s="117"/>
      <c r="F147" s="117"/>
    </row>
    <row r="148" spans="3:6" x14ac:dyDescent="0.25">
      <c r="C148" s="106"/>
      <c r="D148" s="117"/>
      <c r="E148" s="117"/>
      <c r="F148" s="117"/>
    </row>
    <row r="149" spans="3:6" x14ac:dyDescent="0.25">
      <c r="C149" s="106"/>
      <c r="D149" s="117"/>
      <c r="E149" s="117"/>
      <c r="F149" s="117"/>
    </row>
    <row r="150" spans="3:6" x14ac:dyDescent="0.25">
      <c r="C150" s="106"/>
      <c r="D150" s="117"/>
      <c r="E150" s="117"/>
      <c r="F150" s="117"/>
    </row>
    <row r="151" spans="3:6" x14ac:dyDescent="0.25">
      <c r="C151" s="106"/>
      <c r="D151" s="117"/>
      <c r="E151" s="117"/>
      <c r="F151" s="117"/>
    </row>
    <row r="152" spans="3:6" x14ac:dyDescent="0.25">
      <c r="C152" s="106"/>
      <c r="D152" s="117"/>
      <c r="E152" s="117"/>
      <c r="F152" s="117"/>
    </row>
    <row r="153" spans="3:6" x14ac:dyDescent="0.25">
      <c r="C153" s="106"/>
      <c r="D153" s="117"/>
      <c r="E153" s="117"/>
      <c r="F153" s="117"/>
    </row>
    <row r="154" spans="3:6" x14ac:dyDescent="0.25">
      <c r="C154" s="106"/>
      <c r="D154" s="117"/>
      <c r="E154" s="117"/>
      <c r="F154" s="117"/>
    </row>
    <row r="155" spans="3:6" x14ac:dyDescent="0.25">
      <c r="C155" s="106"/>
      <c r="D155" s="117"/>
      <c r="E155" s="117"/>
      <c r="F155" s="117"/>
    </row>
    <row r="156" spans="3:6" x14ac:dyDescent="0.25">
      <c r="C156" s="106"/>
      <c r="D156" s="117"/>
      <c r="E156" s="117"/>
      <c r="F156" s="117"/>
    </row>
    <row r="157" spans="3:6" x14ac:dyDescent="0.25">
      <c r="C157" s="106"/>
      <c r="D157" s="117"/>
      <c r="E157" s="117"/>
      <c r="F157" s="117"/>
    </row>
    <row r="158" spans="3:6" x14ac:dyDescent="0.25">
      <c r="C158" s="106"/>
      <c r="D158" s="117"/>
      <c r="E158" s="117"/>
      <c r="F158" s="117"/>
    </row>
    <row r="159" spans="3:6" x14ac:dyDescent="0.25">
      <c r="C159" s="106"/>
      <c r="D159" s="117"/>
      <c r="E159" s="117"/>
      <c r="F159" s="117"/>
    </row>
    <row r="160" spans="3:6" x14ac:dyDescent="0.25">
      <c r="C160" s="106"/>
      <c r="D160" s="117"/>
      <c r="E160" s="117"/>
      <c r="F160" s="117"/>
    </row>
    <row r="161" spans="3:6" x14ac:dyDescent="0.25">
      <c r="C161" s="106"/>
      <c r="D161" s="117"/>
      <c r="E161" s="117"/>
      <c r="F161" s="117"/>
    </row>
    <row r="162" spans="3:6" x14ac:dyDescent="0.25">
      <c r="D162" s="117"/>
      <c r="E162" s="117"/>
      <c r="F162" s="117"/>
    </row>
    <row r="163" spans="3:6" x14ac:dyDescent="0.25">
      <c r="D163" s="117"/>
      <c r="E163" s="117"/>
      <c r="F163" s="117"/>
    </row>
    <row r="164" spans="3:6" x14ac:dyDescent="0.25">
      <c r="D164" s="117"/>
      <c r="E164" s="117"/>
      <c r="F164" s="117"/>
    </row>
    <row r="165" spans="3:6" x14ac:dyDescent="0.25">
      <c r="D165" s="117"/>
      <c r="E165" s="117"/>
      <c r="F165" s="117"/>
    </row>
    <row r="166" spans="3:6" x14ac:dyDescent="0.25">
      <c r="D166" s="117"/>
      <c r="E166" s="117"/>
      <c r="F166" s="117"/>
    </row>
    <row r="167" spans="3:6" x14ac:dyDescent="0.25">
      <c r="D167" s="117"/>
      <c r="E167" s="117"/>
      <c r="F167" s="117"/>
    </row>
    <row r="168" spans="3:6" x14ac:dyDescent="0.25">
      <c r="D168" s="117"/>
      <c r="E168" s="117"/>
      <c r="F168" s="117"/>
    </row>
    <row r="169" spans="3:6" x14ac:dyDescent="0.25">
      <c r="D169" s="117"/>
      <c r="E169" s="117"/>
      <c r="F169" s="117"/>
    </row>
    <row r="170" spans="3:6" x14ac:dyDescent="0.25">
      <c r="D170" s="117"/>
      <c r="E170" s="117"/>
      <c r="F170" s="117"/>
    </row>
    <row r="171" spans="3:6" x14ac:dyDescent="0.25">
      <c r="D171" s="117"/>
      <c r="E171" s="117"/>
      <c r="F171" s="117"/>
    </row>
    <row r="172" spans="3:6" x14ac:dyDescent="0.25">
      <c r="D172" s="117"/>
      <c r="E172" s="117"/>
      <c r="F172" s="117"/>
    </row>
    <row r="173" spans="3:6" x14ac:dyDescent="0.25">
      <c r="D173" s="117"/>
      <c r="E173" s="117"/>
      <c r="F173" s="117"/>
    </row>
    <row r="174" spans="3:6" x14ac:dyDescent="0.25">
      <c r="D174" s="117"/>
      <c r="E174" s="117"/>
      <c r="F174" s="117"/>
    </row>
    <row r="175" spans="3:6" x14ac:dyDescent="0.25">
      <c r="D175" s="117"/>
      <c r="E175" s="117"/>
      <c r="F175" s="117"/>
    </row>
    <row r="176" spans="3:6" x14ac:dyDescent="0.25">
      <c r="D176" s="117"/>
      <c r="E176" s="117"/>
      <c r="F176" s="117"/>
    </row>
    <row r="177" spans="4:6" x14ac:dyDescent="0.25">
      <c r="D177" s="117"/>
      <c r="E177" s="117"/>
      <c r="F177" s="117"/>
    </row>
    <row r="178" spans="4:6" x14ac:dyDescent="0.25">
      <c r="D178" s="117"/>
      <c r="E178" s="117"/>
      <c r="F178" s="117"/>
    </row>
    <row r="179" spans="4:6" x14ac:dyDescent="0.25">
      <c r="D179" s="117"/>
      <c r="E179" s="117"/>
      <c r="F179" s="117"/>
    </row>
    <row r="180" spans="4:6" x14ac:dyDescent="0.25">
      <c r="D180" s="117"/>
      <c r="E180" s="117"/>
      <c r="F180" s="117"/>
    </row>
    <row r="181" spans="4:6" x14ac:dyDescent="0.25">
      <c r="D181" s="117"/>
      <c r="E181" s="117"/>
      <c r="F181" s="117"/>
    </row>
    <row r="182" spans="4:6" x14ac:dyDescent="0.25">
      <c r="D182" s="117"/>
      <c r="E182" s="117"/>
      <c r="F182" s="117"/>
    </row>
    <row r="183" spans="4:6" x14ac:dyDescent="0.25">
      <c r="D183" s="117"/>
      <c r="E183" s="117"/>
      <c r="F183" s="117"/>
    </row>
    <row r="184" spans="4:6" x14ac:dyDescent="0.25">
      <c r="D184" s="117"/>
      <c r="E184" s="117"/>
      <c r="F184" s="117"/>
    </row>
    <row r="185" spans="4:6" x14ac:dyDescent="0.25">
      <c r="D185" s="117"/>
      <c r="E185" s="117"/>
      <c r="F185" s="117"/>
    </row>
    <row r="186" spans="4:6" x14ac:dyDescent="0.25">
      <c r="D186" s="117"/>
      <c r="E186" s="117"/>
      <c r="F186" s="117"/>
    </row>
    <row r="187" spans="4:6" x14ac:dyDescent="0.25">
      <c r="D187" s="117"/>
      <c r="E187" s="117"/>
      <c r="F187" s="117"/>
    </row>
    <row r="188" spans="4:6" x14ac:dyDescent="0.25">
      <c r="D188" s="117"/>
      <c r="E188" s="117"/>
      <c r="F188" s="117"/>
    </row>
    <row r="189" spans="4:6" x14ac:dyDescent="0.25">
      <c r="D189" s="117"/>
      <c r="E189" s="117"/>
      <c r="F189" s="117"/>
    </row>
    <row r="190" spans="4:6" x14ac:dyDescent="0.25">
      <c r="D190" s="117"/>
      <c r="E190" s="117"/>
      <c r="F190" s="117"/>
    </row>
    <row r="191" spans="4:6" x14ac:dyDescent="0.25">
      <c r="D191" s="117"/>
      <c r="E191" s="117"/>
      <c r="F191" s="117"/>
    </row>
    <row r="192" spans="4:6" x14ac:dyDescent="0.25">
      <c r="D192" s="117"/>
      <c r="E192" s="117"/>
      <c r="F192" s="117"/>
    </row>
    <row r="193" spans="4:6" x14ac:dyDescent="0.25">
      <c r="D193" s="117"/>
      <c r="E193" s="117"/>
      <c r="F193" s="117"/>
    </row>
    <row r="194" spans="4:6" x14ac:dyDescent="0.25">
      <c r="D194" s="117"/>
      <c r="E194" s="117"/>
      <c r="F194" s="117"/>
    </row>
    <row r="195" spans="4:6" x14ac:dyDescent="0.25">
      <c r="D195" s="117"/>
      <c r="E195" s="117"/>
      <c r="F195" s="117"/>
    </row>
    <row r="196" spans="4:6" x14ac:dyDescent="0.25">
      <c r="D196" s="117"/>
      <c r="E196" s="117"/>
      <c r="F196" s="117"/>
    </row>
    <row r="197" spans="4:6" x14ac:dyDescent="0.25">
      <c r="D197" s="117"/>
      <c r="E197" s="117"/>
      <c r="F197" s="117"/>
    </row>
    <row r="198" spans="4:6" x14ac:dyDescent="0.25">
      <c r="D198" s="117"/>
      <c r="E198" s="117"/>
      <c r="F198" s="117"/>
    </row>
    <row r="199" spans="4:6" x14ac:dyDescent="0.25">
      <c r="D199" s="117"/>
      <c r="E199" s="117"/>
      <c r="F199" s="117"/>
    </row>
    <row r="200" spans="4:6" x14ac:dyDescent="0.25">
      <c r="D200" s="117"/>
      <c r="E200" s="117"/>
      <c r="F200" s="117"/>
    </row>
    <row r="201" spans="4:6" x14ac:dyDescent="0.25">
      <c r="D201" s="117"/>
      <c r="E201" s="117"/>
      <c r="F201" s="117"/>
    </row>
    <row r="202" spans="4:6" x14ac:dyDescent="0.25">
      <c r="D202" s="117"/>
      <c r="E202" s="117"/>
      <c r="F202" s="117"/>
    </row>
    <row r="203" spans="4:6" x14ac:dyDescent="0.25">
      <c r="D203" s="117"/>
      <c r="E203" s="117"/>
      <c r="F203" s="117"/>
    </row>
    <row r="204" spans="4:6" x14ac:dyDescent="0.25">
      <c r="D204" s="117"/>
      <c r="E204" s="117"/>
      <c r="F204" s="117"/>
    </row>
    <row r="205" spans="4:6" x14ac:dyDescent="0.25">
      <c r="D205" s="117"/>
      <c r="E205" s="117"/>
      <c r="F205" s="117"/>
    </row>
    <row r="206" spans="4:6" x14ac:dyDescent="0.25">
      <c r="D206" s="117"/>
      <c r="E206" s="117"/>
      <c r="F206" s="117"/>
    </row>
    <row r="207" spans="4:6" x14ac:dyDescent="0.25">
      <c r="D207" s="117"/>
      <c r="E207" s="117"/>
      <c r="F207" s="117"/>
    </row>
    <row r="208" spans="4:6" x14ac:dyDescent="0.25">
      <c r="D208" s="117"/>
      <c r="E208" s="117"/>
      <c r="F208" s="117"/>
    </row>
    <row r="209" spans="4:6" x14ac:dyDescent="0.25">
      <c r="D209" s="117"/>
      <c r="E209" s="117"/>
      <c r="F209" s="117"/>
    </row>
    <row r="210" spans="4:6" x14ac:dyDescent="0.25">
      <c r="D210" s="117"/>
      <c r="E210" s="117"/>
      <c r="F210" s="117"/>
    </row>
    <row r="211" spans="4:6" x14ac:dyDescent="0.25">
      <c r="D211" s="117"/>
      <c r="E211" s="117"/>
      <c r="F211" s="117"/>
    </row>
    <row r="212" spans="4:6" x14ac:dyDescent="0.25">
      <c r="D212" s="117"/>
      <c r="E212" s="117"/>
      <c r="F212" s="117"/>
    </row>
    <row r="213" spans="4:6" x14ac:dyDescent="0.25">
      <c r="D213" s="117"/>
      <c r="E213" s="117"/>
      <c r="F213" s="117"/>
    </row>
    <row r="214" spans="4:6" x14ac:dyDescent="0.25">
      <c r="D214" s="117"/>
      <c r="E214" s="117"/>
      <c r="F214" s="117"/>
    </row>
    <row r="215" spans="4:6" x14ac:dyDescent="0.25">
      <c r="D215" s="117"/>
      <c r="E215" s="117"/>
      <c r="F215" s="117"/>
    </row>
    <row r="216" spans="4:6" x14ac:dyDescent="0.25">
      <c r="D216" s="117"/>
      <c r="E216" s="117"/>
      <c r="F216" s="117"/>
    </row>
    <row r="217" spans="4:6" x14ac:dyDescent="0.25">
      <c r="D217" s="117"/>
      <c r="E217" s="117"/>
      <c r="F217" s="117"/>
    </row>
    <row r="218" spans="4:6" x14ac:dyDescent="0.25">
      <c r="D218" s="117"/>
      <c r="E218" s="117"/>
      <c r="F218" s="117"/>
    </row>
    <row r="219" spans="4:6" x14ac:dyDescent="0.25">
      <c r="D219" s="117"/>
      <c r="E219" s="117"/>
      <c r="F219" s="117"/>
    </row>
    <row r="220" spans="4:6" x14ac:dyDescent="0.25">
      <c r="D220" s="117"/>
      <c r="E220" s="117"/>
      <c r="F220" s="117"/>
    </row>
    <row r="221" spans="4:6" x14ac:dyDescent="0.25">
      <c r="D221" s="117"/>
      <c r="E221" s="117"/>
      <c r="F221" s="117"/>
    </row>
    <row r="222" spans="4:6" x14ac:dyDescent="0.25">
      <c r="D222" s="117"/>
      <c r="E222" s="117"/>
      <c r="F222" s="117"/>
    </row>
    <row r="223" spans="4:6" x14ac:dyDescent="0.25">
      <c r="D223" s="117"/>
      <c r="E223" s="117"/>
      <c r="F223" s="117"/>
    </row>
    <row r="224" spans="4:6" x14ac:dyDescent="0.25">
      <c r="D224" s="117"/>
      <c r="E224" s="117"/>
      <c r="F224" s="117"/>
    </row>
    <row r="225" spans="4:6" x14ac:dyDescent="0.25">
      <c r="D225" s="117"/>
      <c r="E225" s="117"/>
      <c r="F225" s="117"/>
    </row>
    <row r="226" spans="4:6" x14ac:dyDescent="0.25">
      <c r="D226" s="117"/>
      <c r="E226" s="117"/>
      <c r="F226" s="117"/>
    </row>
    <row r="227" spans="4:6" x14ac:dyDescent="0.25">
      <c r="D227" s="117"/>
      <c r="E227" s="117"/>
      <c r="F227" s="117"/>
    </row>
    <row r="228" spans="4:6" x14ac:dyDescent="0.25">
      <c r="D228" s="117"/>
      <c r="E228" s="117"/>
      <c r="F228" s="117"/>
    </row>
    <row r="229" spans="4:6" x14ac:dyDescent="0.25">
      <c r="D229" s="117"/>
      <c r="E229" s="117"/>
      <c r="F229" s="117"/>
    </row>
    <row r="230" spans="4:6" x14ac:dyDescent="0.25">
      <c r="D230" s="117"/>
      <c r="E230" s="117"/>
      <c r="F230" s="117"/>
    </row>
    <row r="231" spans="4:6" x14ac:dyDescent="0.25">
      <c r="D231" s="117"/>
      <c r="E231" s="117"/>
      <c r="F231" s="117"/>
    </row>
    <row r="232" spans="4:6" x14ac:dyDescent="0.25">
      <c r="D232" s="117"/>
      <c r="E232" s="117"/>
      <c r="F232" s="117"/>
    </row>
    <row r="233" spans="4:6" x14ac:dyDescent="0.25">
      <c r="D233" s="117"/>
      <c r="E233" s="117"/>
      <c r="F233" s="117"/>
    </row>
    <row r="234" spans="4:6" x14ac:dyDescent="0.25">
      <c r="D234" s="117"/>
      <c r="E234" s="117"/>
      <c r="F234" s="117"/>
    </row>
    <row r="235" spans="4:6" x14ac:dyDescent="0.25">
      <c r="D235" s="117"/>
      <c r="E235" s="117"/>
      <c r="F235" s="117"/>
    </row>
    <row r="236" spans="4:6" x14ac:dyDescent="0.25">
      <c r="D236" s="117"/>
      <c r="E236" s="117"/>
      <c r="F236" s="117"/>
    </row>
    <row r="237" spans="4:6" x14ac:dyDescent="0.25">
      <c r="D237" s="117"/>
      <c r="E237" s="117"/>
      <c r="F237" s="117"/>
    </row>
    <row r="238" spans="4:6" x14ac:dyDescent="0.25">
      <c r="D238" s="117"/>
      <c r="E238" s="117"/>
      <c r="F238" s="117"/>
    </row>
    <row r="239" spans="4:6" x14ac:dyDescent="0.25">
      <c r="D239" s="117"/>
      <c r="E239" s="117"/>
      <c r="F239" s="117"/>
    </row>
    <row r="240" spans="4:6" x14ac:dyDescent="0.25">
      <c r="D240" s="117"/>
      <c r="E240" s="117"/>
      <c r="F240" s="117"/>
    </row>
    <row r="241" spans="4:6" x14ac:dyDescent="0.25">
      <c r="D241" s="117"/>
      <c r="E241" s="117"/>
      <c r="F241" s="117"/>
    </row>
    <row r="242" spans="4:6" x14ac:dyDescent="0.25">
      <c r="D242" s="117"/>
      <c r="E242" s="117"/>
      <c r="F242" s="117"/>
    </row>
    <row r="243" spans="4:6" x14ac:dyDescent="0.25">
      <c r="D243" s="117"/>
      <c r="E243" s="117"/>
      <c r="F243" s="117"/>
    </row>
    <row r="244" spans="4:6" x14ac:dyDescent="0.25">
      <c r="D244" s="117"/>
      <c r="E244" s="117"/>
      <c r="F244" s="117"/>
    </row>
    <row r="245" spans="4:6" x14ac:dyDescent="0.25">
      <c r="D245" s="117"/>
      <c r="E245" s="117"/>
      <c r="F245" s="117"/>
    </row>
    <row r="246" spans="4:6" x14ac:dyDescent="0.25">
      <c r="D246" s="117"/>
      <c r="E246" s="117"/>
      <c r="F246" s="117"/>
    </row>
    <row r="247" spans="4:6" x14ac:dyDescent="0.25">
      <c r="D247" s="117"/>
      <c r="E247" s="117"/>
      <c r="F247" s="117"/>
    </row>
    <row r="248" spans="4:6" x14ac:dyDescent="0.25">
      <c r="D248" s="117"/>
      <c r="E248" s="117"/>
      <c r="F248" s="117"/>
    </row>
    <row r="249" spans="4:6" x14ac:dyDescent="0.25">
      <c r="D249" s="117"/>
      <c r="E249" s="117"/>
      <c r="F249" s="117"/>
    </row>
    <row r="250" spans="4:6" x14ac:dyDescent="0.25">
      <c r="D250" s="117"/>
      <c r="E250" s="117"/>
      <c r="F250" s="117"/>
    </row>
  </sheetData>
  <mergeCells count="15">
    <mergeCell ref="A105:C105"/>
    <mergeCell ref="E1:F1"/>
    <mergeCell ref="A2:F2"/>
    <mergeCell ref="A3:F3"/>
    <mergeCell ref="A6:A7"/>
    <mergeCell ref="B6:B7"/>
    <mergeCell ref="C6:C7"/>
    <mergeCell ref="D6:D8"/>
    <mergeCell ref="E6:E8"/>
    <mergeCell ref="F6:F8"/>
    <mergeCell ref="A110:B110"/>
    <mergeCell ref="A111:B111"/>
    <mergeCell ref="A112:B112"/>
    <mergeCell ref="A113:B113"/>
    <mergeCell ref="A114:C114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9"/>
  <sheetViews>
    <sheetView topLeftCell="A14" zoomScaleNormal="100" workbookViewId="0">
      <selection activeCell="F101" sqref="F101"/>
    </sheetView>
  </sheetViews>
  <sheetFormatPr defaultRowHeight="15" x14ac:dyDescent="0.25"/>
  <cols>
    <col min="1" max="1" width="5.85546875" style="106" customWidth="1"/>
    <col min="2" max="2" width="8.7109375" style="106" customWidth="1"/>
    <col min="3" max="3" width="38.140625" style="106" customWidth="1"/>
    <col min="4" max="4" width="14" style="106" customWidth="1"/>
    <col min="5" max="5" width="13.85546875" style="106" customWidth="1"/>
    <col min="6" max="6" width="11.42578125" style="106" customWidth="1"/>
    <col min="7" max="16384" width="9.140625" style="106"/>
  </cols>
  <sheetData>
    <row r="1" spans="1:8" x14ac:dyDescent="0.25">
      <c r="E1" s="605" t="s">
        <v>169</v>
      </c>
      <c r="F1" s="605"/>
    </row>
    <row r="2" spans="1:8" ht="15.75" x14ac:dyDescent="0.25">
      <c r="A2" s="606"/>
      <c r="B2" s="606"/>
      <c r="C2" s="606"/>
      <c r="D2" s="606"/>
      <c r="E2" s="606"/>
      <c r="F2" s="606"/>
      <c r="G2" s="107"/>
    </row>
    <row r="3" spans="1:8" ht="21.75" customHeight="1" thickBot="1" x14ac:dyDescent="0.3">
      <c r="A3" s="107"/>
      <c r="B3" s="107"/>
      <c r="C3" s="204" t="s">
        <v>170</v>
      </c>
      <c r="D3" s="107"/>
      <c r="E3" s="107"/>
      <c r="F3" s="107"/>
      <c r="G3" s="107"/>
    </row>
    <row r="4" spans="1:8" x14ac:dyDescent="0.25">
      <c r="A4" s="586" t="s">
        <v>3</v>
      </c>
      <c r="B4" s="588" t="s">
        <v>89</v>
      </c>
      <c r="C4" s="588" t="s">
        <v>90</v>
      </c>
      <c r="D4" s="609" t="s">
        <v>91</v>
      </c>
      <c r="E4" s="609" t="s">
        <v>85</v>
      </c>
      <c r="F4" s="612" t="s">
        <v>6</v>
      </c>
      <c r="G4" s="107"/>
    </row>
    <row r="5" spans="1:8" x14ac:dyDescent="0.25">
      <c r="A5" s="587"/>
      <c r="B5" s="589"/>
      <c r="C5" s="589"/>
      <c r="D5" s="610"/>
      <c r="E5" s="610"/>
      <c r="F5" s="613"/>
      <c r="G5" s="107"/>
    </row>
    <row r="6" spans="1:8" x14ac:dyDescent="0.25">
      <c r="A6" s="205"/>
      <c r="B6" s="206"/>
      <c r="C6" s="110"/>
      <c r="D6" s="611"/>
      <c r="E6" s="611"/>
      <c r="F6" s="614"/>
      <c r="G6" s="107"/>
    </row>
    <row r="7" spans="1:8" x14ac:dyDescent="0.25">
      <c r="A7" s="111">
        <v>1</v>
      </c>
      <c r="B7" s="112">
        <v>2</v>
      </c>
      <c r="C7" s="131">
        <v>3</v>
      </c>
      <c r="D7" s="218">
        <v>4</v>
      </c>
      <c r="E7" s="218">
        <v>5</v>
      </c>
      <c r="F7" s="219">
        <v>6</v>
      </c>
      <c r="G7" s="107"/>
    </row>
    <row r="8" spans="1:8" x14ac:dyDescent="0.25">
      <c r="A8" s="132" t="s">
        <v>7</v>
      </c>
      <c r="B8" s="133"/>
      <c r="C8" s="134" t="s">
        <v>8</v>
      </c>
      <c r="D8" s="115">
        <f>D9+D10</f>
        <v>163748.66</v>
      </c>
      <c r="E8" s="115">
        <f>E9+E10</f>
        <v>163360.84</v>
      </c>
      <c r="F8" s="116">
        <f t="shared" ref="F8:F40" si="0">E8/D8*100</f>
        <v>99.763161420679708</v>
      </c>
      <c r="G8" s="117"/>
    </row>
    <row r="9" spans="1:8" x14ac:dyDescent="0.25">
      <c r="A9" s="135"/>
      <c r="B9" s="136" t="s">
        <v>92</v>
      </c>
      <c r="C9" s="137" t="s">
        <v>93</v>
      </c>
      <c r="D9" s="138">
        <v>9596</v>
      </c>
      <c r="E9" s="138">
        <v>9208.18</v>
      </c>
      <c r="F9" s="139">
        <f t="shared" si="0"/>
        <v>95.958524385160487</v>
      </c>
      <c r="G9" s="107"/>
    </row>
    <row r="10" spans="1:8" x14ac:dyDescent="0.25">
      <c r="A10" s="135"/>
      <c r="B10" s="136" t="s">
        <v>94</v>
      </c>
      <c r="C10" s="137" t="s">
        <v>95</v>
      </c>
      <c r="D10" s="138">
        <v>154152.66</v>
      </c>
      <c r="E10" s="138">
        <v>154152.66</v>
      </c>
      <c r="F10" s="139">
        <f t="shared" si="0"/>
        <v>100</v>
      </c>
      <c r="G10" s="107"/>
    </row>
    <row r="11" spans="1:8" x14ac:dyDescent="0.25">
      <c r="A11" s="132" t="s">
        <v>13</v>
      </c>
      <c r="B11" s="133"/>
      <c r="C11" s="134" t="s">
        <v>14</v>
      </c>
      <c r="D11" s="118">
        <v>365417</v>
      </c>
      <c r="E11" s="118">
        <v>253948.79999999999</v>
      </c>
      <c r="F11" s="119">
        <f t="shared" si="0"/>
        <v>69.495617335810863</v>
      </c>
      <c r="G11" s="107"/>
    </row>
    <row r="12" spans="1:8" ht="25.5" x14ac:dyDescent="0.25">
      <c r="A12" s="135"/>
      <c r="B12" s="140">
        <v>15013</v>
      </c>
      <c r="C12" s="141" t="s">
        <v>96</v>
      </c>
      <c r="D12" s="138">
        <v>365417</v>
      </c>
      <c r="E12" s="138">
        <v>253948.79999999999</v>
      </c>
      <c r="F12" s="139">
        <f t="shared" si="0"/>
        <v>69.495617335810863</v>
      </c>
      <c r="G12" s="107"/>
    </row>
    <row r="13" spans="1:8" ht="25.5" x14ac:dyDescent="0.25">
      <c r="A13" s="132" t="s">
        <v>97</v>
      </c>
      <c r="B13" s="133"/>
      <c r="C13" s="142" t="s">
        <v>98</v>
      </c>
      <c r="D13" s="118">
        <v>17000</v>
      </c>
      <c r="E13" s="118">
        <v>14386.25</v>
      </c>
      <c r="F13" s="119">
        <f t="shared" si="0"/>
        <v>84.625</v>
      </c>
      <c r="G13" s="107"/>
    </row>
    <row r="14" spans="1:8" x14ac:dyDescent="0.25">
      <c r="A14" s="135"/>
      <c r="B14" s="140">
        <v>40002</v>
      </c>
      <c r="C14" s="137" t="s">
        <v>99</v>
      </c>
      <c r="D14" s="138">
        <v>17000</v>
      </c>
      <c r="E14" s="138">
        <v>14386.25</v>
      </c>
      <c r="F14" s="139">
        <f t="shared" si="0"/>
        <v>84.625</v>
      </c>
      <c r="G14" s="107"/>
    </row>
    <row r="15" spans="1:8" x14ac:dyDescent="0.25">
      <c r="A15" s="132" t="s">
        <v>17</v>
      </c>
      <c r="B15" s="133"/>
      <c r="C15" s="134" t="s">
        <v>18</v>
      </c>
      <c r="D15" s="118">
        <v>43300</v>
      </c>
      <c r="E15" s="118">
        <v>41791.870000000003</v>
      </c>
      <c r="F15" s="119">
        <f t="shared" si="0"/>
        <v>96.517020785219415</v>
      </c>
      <c r="G15" s="107"/>
    </row>
    <row r="16" spans="1:8" x14ac:dyDescent="0.25">
      <c r="A16" s="135"/>
      <c r="B16" s="140">
        <v>50095</v>
      </c>
      <c r="C16" s="137" t="s">
        <v>100</v>
      </c>
      <c r="D16" s="138">
        <v>43300</v>
      </c>
      <c r="E16" s="138">
        <v>41791.870000000003</v>
      </c>
      <c r="F16" s="139">
        <f t="shared" si="0"/>
        <v>96.517020785219415</v>
      </c>
      <c r="G16" s="107"/>
      <c r="H16" s="107"/>
    </row>
    <row r="17" spans="1:8" x14ac:dyDescent="0.25">
      <c r="A17" s="132" t="s">
        <v>20</v>
      </c>
      <c r="B17" s="133"/>
      <c r="C17" s="134" t="s">
        <v>21</v>
      </c>
      <c r="D17" s="118">
        <f>D18+D19</f>
        <v>2563730</v>
      </c>
      <c r="E17" s="118">
        <f>E18+E19</f>
        <v>2563170.64</v>
      </c>
      <c r="F17" s="119">
        <f t="shared" si="0"/>
        <v>99.978181789814073</v>
      </c>
      <c r="G17" s="117"/>
      <c r="H17" s="117"/>
    </row>
    <row r="18" spans="1:8" x14ac:dyDescent="0.25">
      <c r="A18" s="143"/>
      <c r="B18" s="144">
        <v>60014</v>
      </c>
      <c r="C18" s="145" t="s">
        <v>101</v>
      </c>
      <c r="D18" s="138">
        <v>100000</v>
      </c>
      <c r="E18" s="138">
        <v>100000</v>
      </c>
      <c r="F18" s="139">
        <f t="shared" si="0"/>
        <v>100</v>
      </c>
      <c r="G18" s="107"/>
      <c r="H18" s="107"/>
    </row>
    <row r="19" spans="1:8" x14ac:dyDescent="0.25">
      <c r="A19" s="146"/>
      <c r="B19" s="147">
        <v>60016</v>
      </c>
      <c r="C19" s="148" t="s">
        <v>102</v>
      </c>
      <c r="D19" s="138">
        <v>2463730</v>
      </c>
      <c r="E19" s="138">
        <v>2463170.64</v>
      </c>
      <c r="F19" s="139">
        <f t="shared" si="0"/>
        <v>99.977296213464953</v>
      </c>
      <c r="G19" s="107"/>
      <c r="H19" s="107"/>
    </row>
    <row r="20" spans="1:8" x14ac:dyDescent="0.25">
      <c r="A20" s="149">
        <v>700</v>
      </c>
      <c r="B20" s="153"/>
      <c r="C20" s="151" t="s">
        <v>28</v>
      </c>
      <c r="D20" s="118">
        <f>D21+D22</f>
        <v>240950</v>
      </c>
      <c r="E20" s="118">
        <f>E21+E22</f>
        <v>209472.76</v>
      </c>
      <c r="F20" s="119">
        <f t="shared" si="0"/>
        <v>86.936194231168301</v>
      </c>
      <c r="G20" s="117"/>
      <c r="H20" s="117"/>
    </row>
    <row r="21" spans="1:8" x14ac:dyDescent="0.25">
      <c r="A21" s="154"/>
      <c r="B21" s="155">
        <v>70005</v>
      </c>
      <c r="C21" s="145" t="s">
        <v>104</v>
      </c>
      <c r="D21" s="138">
        <v>34200</v>
      </c>
      <c r="E21" s="138">
        <v>32842.54</v>
      </c>
      <c r="F21" s="139">
        <f t="shared" si="0"/>
        <v>96.030818713450287</v>
      </c>
      <c r="G21" s="107"/>
      <c r="H21" s="107"/>
    </row>
    <row r="22" spans="1:8" x14ac:dyDescent="0.25">
      <c r="A22" s="154"/>
      <c r="B22" s="144">
        <v>70095</v>
      </c>
      <c r="C22" s="145" t="s">
        <v>100</v>
      </c>
      <c r="D22" s="138">
        <v>206750</v>
      </c>
      <c r="E22" s="138">
        <v>176630.22</v>
      </c>
      <c r="F22" s="139">
        <f t="shared" si="0"/>
        <v>85.431787182587669</v>
      </c>
      <c r="G22" s="107"/>
      <c r="H22" s="107"/>
    </row>
    <row r="23" spans="1:8" x14ac:dyDescent="0.25">
      <c r="A23" s="156">
        <v>710</v>
      </c>
      <c r="B23" s="157"/>
      <c r="C23" s="158" t="s">
        <v>34</v>
      </c>
      <c r="D23" s="118">
        <f>D24+D25</f>
        <v>835600</v>
      </c>
      <c r="E23" s="118">
        <f>E24+E25</f>
        <v>824930.26</v>
      </c>
      <c r="F23" s="119">
        <f t="shared" si="0"/>
        <v>98.723104356151268</v>
      </c>
      <c r="G23" s="107"/>
      <c r="H23" s="107"/>
    </row>
    <row r="24" spans="1:8" x14ac:dyDescent="0.25">
      <c r="A24" s="159"/>
      <c r="B24" s="160">
        <v>71004</v>
      </c>
      <c r="C24" s="161" t="s">
        <v>105</v>
      </c>
      <c r="D24" s="138">
        <v>807600</v>
      </c>
      <c r="E24" s="138">
        <v>797180.05</v>
      </c>
      <c r="F24" s="139">
        <f t="shared" si="0"/>
        <v>98.709763496780596</v>
      </c>
      <c r="G24" s="107"/>
      <c r="H24" s="107"/>
    </row>
    <row r="25" spans="1:8" x14ac:dyDescent="0.25">
      <c r="A25" s="159"/>
      <c r="B25" s="160">
        <v>71035</v>
      </c>
      <c r="C25" s="161" t="s">
        <v>106</v>
      </c>
      <c r="D25" s="138">
        <v>28000</v>
      </c>
      <c r="E25" s="138">
        <v>27750.21</v>
      </c>
      <c r="F25" s="139">
        <f t="shared" si="0"/>
        <v>99.107892857142858</v>
      </c>
      <c r="G25" s="107"/>
      <c r="H25" s="107"/>
    </row>
    <row r="26" spans="1:8" x14ac:dyDescent="0.25">
      <c r="A26" s="156">
        <v>750</v>
      </c>
      <c r="B26" s="157"/>
      <c r="C26" s="158" t="s">
        <v>37</v>
      </c>
      <c r="D26" s="118">
        <f>D27+D28+D29+D30+D31+D32</f>
        <v>4398124</v>
      </c>
      <c r="E26" s="118">
        <f>E27+E28+E29+E30+E31+E32</f>
        <v>4249243.92</v>
      </c>
      <c r="F26" s="119">
        <f t="shared" si="0"/>
        <v>96.614918542542227</v>
      </c>
      <c r="G26" s="117"/>
      <c r="H26" s="117"/>
    </row>
    <row r="27" spans="1:8" x14ac:dyDescent="0.25">
      <c r="A27" s="159"/>
      <c r="B27" s="160">
        <v>75011</v>
      </c>
      <c r="C27" s="161" t="s">
        <v>107</v>
      </c>
      <c r="D27" s="138">
        <v>315034</v>
      </c>
      <c r="E27" s="138">
        <v>307361.11</v>
      </c>
      <c r="F27" s="139">
        <f t="shared" si="0"/>
        <v>97.564424792244637</v>
      </c>
      <c r="G27" s="107"/>
      <c r="H27" s="107"/>
    </row>
    <row r="28" spans="1:8" x14ac:dyDescent="0.25">
      <c r="A28" s="159"/>
      <c r="B28" s="160">
        <v>75022</v>
      </c>
      <c r="C28" s="161" t="s">
        <v>108</v>
      </c>
      <c r="D28" s="138">
        <v>197500</v>
      </c>
      <c r="E28" s="138">
        <v>190139.84</v>
      </c>
      <c r="F28" s="139">
        <f t="shared" si="0"/>
        <v>96.273336708860754</v>
      </c>
      <c r="G28" s="107"/>
      <c r="H28" s="107"/>
    </row>
    <row r="29" spans="1:8" ht="25.5" x14ac:dyDescent="0.25">
      <c r="A29" s="159"/>
      <c r="B29" s="160">
        <v>75023</v>
      </c>
      <c r="C29" s="162" t="s">
        <v>109</v>
      </c>
      <c r="D29" s="138">
        <v>3248316</v>
      </c>
      <c r="E29" s="138">
        <v>3132081.7</v>
      </c>
      <c r="F29" s="139">
        <f t="shared" si="0"/>
        <v>96.421705893145869</v>
      </c>
      <c r="G29" s="107"/>
      <c r="H29" s="107"/>
    </row>
    <row r="30" spans="1:8" x14ac:dyDescent="0.25">
      <c r="A30" s="159"/>
      <c r="B30" s="160">
        <v>75056</v>
      </c>
      <c r="C30" s="162" t="s">
        <v>110</v>
      </c>
      <c r="D30" s="138">
        <v>36945</v>
      </c>
      <c r="E30" s="138">
        <v>35969.82</v>
      </c>
      <c r="F30" s="139">
        <f t="shared" si="0"/>
        <v>97.360454730004065</v>
      </c>
      <c r="G30" s="107"/>
      <c r="H30" s="107"/>
    </row>
    <row r="31" spans="1:8" ht="25.5" x14ac:dyDescent="0.25">
      <c r="A31" s="159"/>
      <c r="B31" s="160">
        <v>75075</v>
      </c>
      <c r="C31" s="162" t="s">
        <v>111</v>
      </c>
      <c r="D31" s="138">
        <v>553129</v>
      </c>
      <c r="E31" s="138">
        <v>536711.41</v>
      </c>
      <c r="F31" s="139">
        <f t="shared" si="0"/>
        <v>97.031869600039059</v>
      </c>
      <c r="G31" s="107"/>
      <c r="H31" s="107"/>
    </row>
    <row r="32" spans="1:8" x14ac:dyDescent="0.25">
      <c r="A32" s="159"/>
      <c r="B32" s="160">
        <v>75095</v>
      </c>
      <c r="C32" s="161" t="s">
        <v>100</v>
      </c>
      <c r="D32" s="138">
        <v>47200</v>
      </c>
      <c r="E32" s="138">
        <v>46980.04</v>
      </c>
      <c r="F32" s="139">
        <f t="shared" si="0"/>
        <v>99.533983050847468</v>
      </c>
      <c r="G32" s="107"/>
      <c r="H32" s="107"/>
    </row>
    <row r="33" spans="1:8" ht="38.25" x14ac:dyDescent="0.25">
      <c r="A33" s="156">
        <v>751</v>
      </c>
      <c r="B33" s="157"/>
      <c r="C33" s="163" t="s">
        <v>41</v>
      </c>
      <c r="D33" s="118">
        <f>D34+D35+D36</f>
        <v>31686</v>
      </c>
      <c r="E33" s="118">
        <f>E34+E35+E36</f>
        <v>31011.91</v>
      </c>
      <c r="F33" s="119">
        <f t="shared" si="0"/>
        <v>97.872593574449283</v>
      </c>
      <c r="G33" s="117"/>
      <c r="H33" s="117"/>
    </row>
    <row r="34" spans="1:8" ht="25.5" x14ac:dyDescent="0.25">
      <c r="A34" s="159"/>
      <c r="B34" s="160">
        <v>75101</v>
      </c>
      <c r="C34" s="162" t="s">
        <v>112</v>
      </c>
      <c r="D34" s="138">
        <v>1873</v>
      </c>
      <c r="E34" s="138">
        <v>1873</v>
      </c>
      <c r="F34" s="139">
        <f t="shared" si="0"/>
        <v>100</v>
      </c>
      <c r="G34" s="107"/>
      <c r="H34" s="107"/>
    </row>
    <row r="35" spans="1:8" x14ac:dyDescent="0.25">
      <c r="A35" s="159"/>
      <c r="B35" s="160">
        <v>75108</v>
      </c>
      <c r="C35" s="224" t="s">
        <v>162</v>
      </c>
      <c r="D35" s="138">
        <v>25492</v>
      </c>
      <c r="E35" s="138">
        <v>25492</v>
      </c>
      <c r="F35" s="139">
        <f t="shared" si="0"/>
        <v>100</v>
      </c>
      <c r="G35" s="107"/>
      <c r="H35" s="107"/>
    </row>
    <row r="36" spans="1:8" ht="51" x14ac:dyDescent="0.25">
      <c r="A36" s="159"/>
      <c r="B36" s="160">
        <v>75109</v>
      </c>
      <c r="C36" s="162" t="s">
        <v>113</v>
      </c>
      <c r="D36" s="138">
        <v>4321</v>
      </c>
      <c r="E36" s="138">
        <v>3646.91</v>
      </c>
      <c r="F36" s="139">
        <f t="shared" si="0"/>
        <v>84.399676000925709</v>
      </c>
      <c r="G36" s="107"/>
      <c r="H36" s="107"/>
    </row>
    <row r="37" spans="1:8" ht="23.25" customHeight="1" x14ac:dyDescent="0.25">
      <c r="A37" s="156">
        <v>754</v>
      </c>
      <c r="B37" s="157"/>
      <c r="C37" s="163" t="s">
        <v>42</v>
      </c>
      <c r="D37" s="118">
        <f>D38+D39+D40</f>
        <v>381098</v>
      </c>
      <c r="E37" s="118">
        <f>E38+E39+E40</f>
        <v>344193.13</v>
      </c>
      <c r="F37" s="119">
        <f t="shared" si="0"/>
        <v>90.316173267768391</v>
      </c>
      <c r="G37" s="117"/>
      <c r="H37" s="117"/>
    </row>
    <row r="38" spans="1:8" x14ac:dyDescent="0.25">
      <c r="A38" s="159"/>
      <c r="B38" s="160">
        <v>75404</v>
      </c>
      <c r="C38" s="161" t="s">
        <v>114</v>
      </c>
      <c r="D38" s="138">
        <v>45000</v>
      </c>
      <c r="E38" s="138">
        <v>40000</v>
      </c>
      <c r="F38" s="139">
        <f t="shared" si="0"/>
        <v>88.888888888888886</v>
      </c>
      <c r="G38" s="107"/>
      <c r="H38" s="107"/>
    </row>
    <row r="39" spans="1:8" x14ac:dyDescent="0.25">
      <c r="A39" s="159"/>
      <c r="B39" s="160">
        <v>75412</v>
      </c>
      <c r="C39" s="161" t="s">
        <v>115</v>
      </c>
      <c r="D39" s="138">
        <v>335298</v>
      </c>
      <c r="E39" s="138">
        <v>303393.13</v>
      </c>
      <c r="F39" s="139">
        <f t="shared" si="0"/>
        <v>90.484622634194054</v>
      </c>
      <c r="G39" s="107"/>
      <c r="H39" s="107"/>
    </row>
    <row r="40" spans="1:8" ht="15.75" thickBot="1" x14ac:dyDescent="0.3">
      <c r="A40" s="164"/>
      <c r="B40" s="165">
        <v>75414</v>
      </c>
      <c r="C40" s="166" t="s">
        <v>116</v>
      </c>
      <c r="D40" s="167">
        <v>800</v>
      </c>
      <c r="E40" s="167">
        <v>800</v>
      </c>
      <c r="F40" s="168">
        <f t="shared" si="0"/>
        <v>100</v>
      </c>
      <c r="G40" s="107"/>
      <c r="H40" s="107"/>
    </row>
    <row r="41" spans="1:8" x14ac:dyDescent="0.25">
      <c r="A41" s="169"/>
      <c r="B41" s="169"/>
      <c r="C41" s="170"/>
      <c r="D41" s="171"/>
      <c r="E41" s="171"/>
      <c r="F41" s="171"/>
      <c r="G41" s="107"/>
      <c r="H41" s="107"/>
    </row>
    <row r="42" spans="1:8" x14ac:dyDescent="0.25">
      <c r="A42" s="172"/>
      <c r="B42" s="172"/>
      <c r="C42" s="173"/>
      <c r="D42" s="174"/>
      <c r="E42" s="174"/>
      <c r="F42" s="174"/>
      <c r="G42" s="107"/>
      <c r="H42" s="107"/>
    </row>
    <row r="43" spans="1:8" ht="15.75" customHeight="1" thickBot="1" x14ac:dyDescent="0.3">
      <c r="A43" s="184"/>
      <c r="B43" s="184"/>
      <c r="C43" s="185"/>
      <c r="D43" s="186"/>
      <c r="E43" s="186"/>
      <c r="F43" s="186"/>
      <c r="G43" s="107"/>
      <c r="H43" s="107"/>
    </row>
    <row r="44" spans="1:8" ht="11.25" customHeight="1" x14ac:dyDescent="0.25">
      <c r="A44" s="56">
        <v>1</v>
      </c>
      <c r="B44" s="220">
        <v>2</v>
      </c>
      <c r="C44" s="221">
        <v>3</v>
      </c>
      <c r="D44" s="58">
        <v>4</v>
      </c>
      <c r="E44" s="58">
        <v>5</v>
      </c>
      <c r="F44" s="59">
        <v>6</v>
      </c>
      <c r="G44" s="107"/>
      <c r="H44" s="107"/>
    </row>
    <row r="45" spans="1:8" ht="50.25" customHeight="1" x14ac:dyDescent="0.25">
      <c r="A45" s="156">
        <v>756</v>
      </c>
      <c r="B45" s="157"/>
      <c r="C45" s="163" t="s">
        <v>43</v>
      </c>
      <c r="D45" s="222">
        <v>226165</v>
      </c>
      <c r="E45" s="222">
        <v>219565.29</v>
      </c>
      <c r="F45" s="223">
        <f t="shared" ref="F45:F77" si="1">E45/D45*100</f>
        <v>97.081904804014769</v>
      </c>
      <c r="G45" s="107"/>
      <c r="H45" s="107"/>
    </row>
    <row r="46" spans="1:8" ht="25.5" x14ac:dyDescent="0.25">
      <c r="A46" s="180"/>
      <c r="B46" s="140">
        <v>75647</v>
      </c>
      <c r="C46" s="141" t="s">
        <v>117</v>
      </c>
      <c r="D46" s="181">
        <v>226165</v>
      </c>
      <c r="E46" s="181">
        <v>219565.29</v>
      </c>
      <c r="F46" s="182">
        <f t="shared" si="1"/>
        <v>97.081904804014769</v>
      </c>
      <c r="G46" s="107"/>
      <c r="H46" s="107"/>
    </row>
    <row r="47" spans="1:8" x14ac:dyDescent="0.25">
      <c r="A47" s="149">
        <v>757</v>
      </c>
      <c r="B47" s="153"/>
      <c r="C47" s="151" t="s">
        <v>118</v>
      </c>
      <c r="D47" s="118">
        <f>D48+D49</f>
        <v>871920</v>
      </c>
      <c r="E47" s="118">
        <f>E48+E49</f>
        <v>856373.92</v>
      </c>
      <c r="F47" s="119">
        <f t="shared" si="1"/>
        <v>98.217029085237186</v>
      </c>
      <c r="G47" s="107"/>
      <c r="H47" s="107"/>
    </row>
    <row r="48" spans="1:8" ht="36.75" customHeight="1" x14ac:dyDescent="0.25">
      <c r="A48" s="146"/>
      <c r="B48" s="147">
        <v>75702</v>
      </c>
      <c r="C48" s="152" t="s">
        <v>119</v>
      </c>
      <c r="D48" s="181">
        <v>825560</v>
      </c>
      <c r="E48" s="181">
        <v>815822.4</v>
      </c>
      <c r="F48" s="182">
        <f t="shared" si="1"/>
        <v>98.820485488638028</v>
      </c>
      <c r="G48" s="107"/>
      <c r="H48" s="107"/>
    </row>
    <row r="49" spans="1:8" ht="38.25" x14ac:dyDescent="0.25">
      <c r="A49" s="154"/>
      <c r="B49" s="155">
        <v>75704</v>
      </c>
      <c r="C49" s="183" t="s">
        <v>120</v>
      </c>
      <c r="D49" s="138">
        <v>46360</v>
      </c>
      <c r="E49" s="138">
        <v>40551.519999999997</v>
      </c>
      <c r="F49" s="139">
        <f t="shared" si="1"/>
        <v>87.470923209663496</v>
      </c>
      <c r="G49" s="107"/>
      <c r="H49" s="107"/>
    </row>
    <row r="50" spans="1:8" x14ac:dyDescent="0.25">
      <c r="A50" s="156">
        <v>758</v>
      </c>
      <c r="B50" s="157"/>
      <c r="C50" s="158" t="s">
        <v>60</v>
      </c>
      <c r="D50" s="118">
        <f>D51+D52+D53</f>
        <v>225352</v>
      </c>
      <c r="E50" s="118">
        <f>E51+E52+E53</f>
        <v>19279.669999999998</v>
      </c>
      <c r="F50" s="119">
        <f t="shared" si="1"/>
        <v>8.5553578401789192</v>
      </c>
      <c r="G50" s="117"/>
      <c r="H50" s="117"/>
    </row>
    <row r="51" spans="1:8" x14ac:dyDescent="0.25">
      <c r="A51" s="159"/>
      <c r="B51" s="160">
        <v>75814</v>
      </c>
      <c r="C51" s="161" t="s">
        <v>121</v>
      </c>
      <c r="D51" s="138">
        <v>16000</v>
      </c>
      <c r="E51" s="138">
        <v>15445.67</v>
      </c>
      <c r="F51" s="139">
        <f t="shared" si="1"/>
        <v>96.5354375</v>
      </c>
      <c r="G51" s="107"/>
      <c r="H51" s="107"/>
    </row>
    <row r="52" spans="1:8" x14ac:dyDescent="0.25">
      <c r="A52" s="159"/>
      <c r="B52" s="160">
        <v>75818</v>
      </c>
      <c r="C52" s="161" t="s">
        <v>122</v>
      </c>
      <c r="D52" s="138">
        <v>205518</v>
      </c>
      <c r="E52" s="138">
        <v>0</v>
      </c>
      <c r="F52" s="139">
        <f t="shared" si="1"/>
        <v>0</v>
      </c>
      <c r="G52" s="107"/>
      <c r="H52" s="107"/>
    </row>
    <row r="53" spans="1:8" ht="25.5" x14ac:dyDescent="0.25">
      <c r="A53" s="159"/>
      <c r="B53" s="160">
        <v>75831</v>
      </c>
      <c r="C53" s="162" t="s">
        <v>123</v>
      </c>
      <c r="D53" s="138">
        <v>3834</v>
      </c>
      <c r="E53" s="138">
        <v>3834</v>
      </c>
      <c r="F53" s="139">
        <f t="shared" si="1"/>
        <v>100</v>
      </c>
      <c r="G53" s="107"/>
      <c r="H53" s="107"/>
    </row>
    <row r="54" spans="1:8" x14ac:dyDescent="0.25">
      <c r="A54" s="156">
        <v>801</v>
      </c>
      <c r="B54" s="157"/>
      <c r="C54" s="158" t="s">
        <v>63</v>
      </c>
      <c r="D54" s="118">
        <f>D55+D56+D57+D58+D59+D60+D61+D62</f>
        <v>14938114.5</v>
      </c>
      <c r="E54" s="118">
        <f>E55+E56+E57+E58+E59+E60+E61+E62</f>
        <v>14211419.109999999</v>
      </c>
      <c r="F54" s="119">
        <f t="shared" si="1"/>
        <v>95.135293748083129</v>
      </c>
      <c r="G54" s="117"/>
      <c r="H54" s="117"/>
    </row>
    <row r="55" spans="1:8" x14ac:dyDescent="0.25">
      <c r="A55" s="159"/>
      <c r="B55" s="160">
        <v>80101</v>
      </c>
      <c r="C55" s="161" t="s">
        <v>124</v>
      </c>
      <c r="D55" s="138">
        <v>7677225</v>
      </c>
      <c r="E55" s="138">
        <v>7317412.8099999996</v>
      </c>
      <c r="F55" s="139">
        <f t="shared" si="1"/>
        <v>95.313251988837109</v>
      </c>
      <c r="G55" s="107"/>
      <c r="H55" s="107"/>
    </row>
    <row r="56" spans="1:8" ht="25.5" x14ac:dyDescent="0.25">
      <c r="A56" s="159"/>
      <c r="B56" s="160">
        <v>80103</v>
      </c>
      <c r="C56" s="162" t="s">
        <v>125</v>
      </c>
      <c r="D56" s="138">
        <v>470869</v>
      </c>
      <c r="E56" s="138">
        <v>448472.74</v>
      </c>
      <c r="F56" s="139">
        <f t="shared" si="1"/>
        <v>95.243632517749106</v>
      </c>
      <c r="G56" s="107"/>
      <c r="H56" s="107"/>
    </row>
    <row r="57" spans="1:8" x14ac:dyDescent="0.25">
      <c r="A57" s="159"/>
      <c r="B57" s="160">
        <v>80104</v>
      </c>
      <c r="C57" s="161" t="s">
        <v>126</v>
      </c>
      <c r="D57" s="138">
        <v>2155095</v>
      </c>
      <c r="E57" s="138">
        <v>2071616.59</v>
      </c>
      <c r="F57" s="139">
        <f t="shared" si="1"/>
        <v>96.126462638537973</v>
      </c>
      <c r="G57" s="107"/>
      <c r="H57" s="107"/>
    </row>
    <row r="58" spans="1:8" x14ac:dyDescent="0.25">
      <c r="A58" s="159"/>
      <c r="B58" s="160">
        <v>80110</v>
      </c>
      <c r="C58" s="161" t="s">
        <v>127</v>
      </c>
      <c r="D58" s="138">
        <v>3307138</v>
      </c>
      <c r="E58" s="138">
        <v>3144811.25</v>
      </c>
      <c r="F58" s="139">
        <f t="shared" si="1"/>
        <v>95.091624540614873</v>
      </c>
      <c r="G58" s="107"/>
      <c r="H58" s="107"/>
    </row>
    <row r="59" spans="1:8" x14ac:dyDescent="0.25">
      <c r="A59" s="159"/>
      <c r="B59" s="160">
        <v>80113</v>
      </c>
      <c r="C59" s="161" t="s">
        <v>128</v>
      </c>
      <c r="D59" s="138">
        <v>481352</v>
      </c>
      <c r="E59" s="138">
        <v>454821.53</v>
      </c>
      <c r="F59" s="139">
        <f t="shared" si="1"/>
        <v>94.488343249846281</v>
      </c>
      <c r="G59" s="107"/>
      <c r="H59" s="107"/>
    </row>
    <row r="60" spans="1:8" ht="25.5" x14ac:dyDescent="0.25">
      <c r="A60" s="159"/>
      <c r="B60" s="160">
        <v>80114</v>
      </c>
      <c r="C60" s="162" t="s">
        <v>129</v>
      </c>
      <c r="D60" s="138">
        <v>523915</v>
      </c>
      <c r="E60" s="138">
        <v>500497.83</v>
      </c>
      <c r="F60" s="139">
        <f t="shared" si="1"/>
        <v>95.530349388736724</v>
      </c>
      <c r="G60" s="107"/>
      <c r="H60" s="107"/>
    </row>
    <row r="61" spans="1:8" x14ac:dyDescent="0.25">
      <c r="A61" s="159"/>
      <c r="B61" s="160">
        <v>80146</v>
      </c>
      <c r="C61" s="161" t="s">
        <v>130</v>
      </c>
      <c r="D61" s="138">
        <v>48020</v>
      </c>
      <c r="E61" s="138">
        <v>46786.54</v>
      </c>
      <c r="F61" s="139">
        <f t="shared" si="1"/>
        <v>97.431361932528119</v>
      </c>
      <c r="G61" s="107"/>
      <c r="H61" s="107"/>
    </row>
    <row r="62" spans="1:8" x14ac:dyDescent="0.25">
      <c r="A62" s="159"/>
      <c r="B62" s="160">
        <v>80195</v>
      </c>
      <c r="C62" s="161" t="s">
        <v>100</v>
      </c>
      <c r="D62" s="138">
        <v>274500.5</v>
      </c>
      <c r="E62" s="138">
        <v>226999.82</v>
      </c>
      <c r="F62" s="139">
        <f t="shared" si="1"/>
        <v>82.695594361394612</v>
      </c>
      <c r="G62" s="107"/>
      <c r="H62" s="107"/>
    </row>
    <row r="63" spans="1:8" x14ac:dyDescent="0.25">
      <c r="A63" s="156">
        <v>851</v>
      </c>
      <c r="B63" s="157"/>
      <c r="C63" s="158" t="s">
        <v>67</v>
      </c>
      <c r="D63" s="118">
        <f>D64+D65+D66</f>
        <v>378760</v>
      </c>
      <c r="E63" s="118">
        <f>E64+E65+E66</f>
        <v>372052.11</v>
      </c>
      <c r="F63" s="119">
        <f t="shared" si="1"/>
        <v>98.228986693420623</v>
      </c>
      <c r="G63" s="117"/>
      <c r="H63" s="117"/>
    </row>
    <row r="64" spans="1:8" x14ac:dyDescent="0.25">
      <c r="A64" s="159"/>
      <c r="B64" s="160">
        <v>85153</v>
      </c>
      <c r="C64" s="161" t="s">
        <v>131</v>
      </c>
      <c r="D64" s="138">
        <v>7578</v>
      </c>
      <c r="E64" s="138">
        <v>7577.28</v>
      </c>
      <c r="F64" s="139">
        <f t="shared" si="1"/>
        <v>99.990498812351532</v>
      </c>
      <c r="G64" s="107"/>
      <c r="H64" s="107"/>
    </row>
    <row r="65" spans="1:8" x14ac:dyDescent="0.25">
      <c r="A65" s="159"/>
      <c r="B65" s="160">
        <v>85154</v>
      </c>
      <c r="C65" s="161" t="s">
        <v>132</v>
      </c>
      <c r="D65" s="138">
        <v>190922</v>
      </c>
      <c r="E65" s="138">
        <v>189722.38</v>
      </c>
      <c r="F65" s="139">
        <f t="shared" si="1"/>
        <v>99.371670106116639</v>
      </c>
      <c r="G65" s="107"/>
      <c r="H65" s="107"/>
    </row>
    <row r="66" spans="1:8" x14ac:dyDescent="0.25">
      <c r="A66" s="159"/>
      <c r="B66" s="160">
        <v>85195</v>
      </c>
      <c r="C66" s="161" t="s">
        <v>100</v>
      </c>
      <c r="D66" s="138">
        <v>180260</v>
      </c>
      <c r="E66" s="138">
        <v>174752.45</v>
      </c>
      <c r="F66" s="139">
        <f t="shared" si="1"/>
        <v>96.944663264173982</v>
      </c>
      <c r="G66" s="107"/>
      <c r="H66" s="107"/>
    </row>
    <row r="67" spans="1:8" x14ac:dyDescent="0.25">
      <c r="A67" s="156">
        <v>852</v>
      </c>
      <c r="B67" s="157"/>
      <c r="C67" s="158" t="s">
        <v>68</v>
      </c>
      <c r="D67" s="118">
        <f>D68+D69+D70+D71+D72+D73+D74+D75+D76+D77</f>
        <v>5109052</v>
      </c>
      <c r="E67" s="118">
        <f>E68+E69+E70+E71+E72+E73+E74+E75+E76+E77</f>
        <v>5094929.2299999995</v>
      </c>
      <c r="F67" s="119">
        <f t="shared" si="1"/>
        <v>99.723573570987327</v>
      </c>
      <c r="G67" s="117"/>
      <c r="H67" s="117"/>
    </row>
    <row r="68" spans="1:8" x14ac:dyDescent="0.25">
      <c r="A68" s="159"/>
      <c r="B68" s="160">
        <v>85202</v>
      </c>
      <c r="C68" s="161" t="s">
        <v>133</v>
      </c>
      <c r="D68" s="138">
        <v>52645</v>
      </c>
      <c r="E68" s="138">
        <v>52644.52</v>
      </c>
      <c r="F68" s="139">
        <f t="shared" si="1"/>
        <v>99.999088232500711</v>
      </c>
      <c r="G68" s="107"/>
      <c r="H68" s="107"/>
    </row>
    <row r="69" spans="1:8" ht="49.5" customHeight="1" x14ac:dyDescent="0.25">
      <c r="A69" s="159"/>
      <c r="B69" s="160">
        <v>85212</v>
      </c>
      <c r="C69" s="162" t="s">
        <v>134</v>
      </c>
      <c r="D69" s="138">
        <v>3078509</v>
      </c>
      <c r="E69" s="138">
        <v>3077672.83</v>
      </c>
      <c r="F69" s="139">
        <f t="shared" si="1"/>
        <v>99.972838474729159</v>
      </c>
      <c r="G69" s="107"/>
      <c r="H69" s="107"/>
    </row>
    <row r="70" spans="1:8" ht="75.75" customHeight="1" x14ac:dyDescent="0.25">
      <c r="A70" s="159"/>
      <c r="B70" s="160">
        <v>85213</v>
      </c>
      <c r="C70" s="162" t="s">
        <v>135</v>
      </c>
      <c r="D70" s="138">
        <v>16752</v>
      </c>
      <c r="E70" s="138">
        <v>16750.759999999998</v>
      </c>
      <c r="F70" s="139">
        <f t="shared" si="1"/>
        <v>99.992597898758348</v>
      </c>
      <c r="G70" s="107"/>
      <c r="H70" s="107"/>
    </row>
    <row r="71" spans="1:8" ht="23.25" customHeight="1" x14ac:dyDescent="0.25">
      <c r="A71" s="159"/>
      <c r="B71" s="160">
        <v>85214</v>
      </c>
      <c r="C71" s="162" t="s">
        <v>136</v>
      </c>
      <c r="D71" s="138">
        <v>332595</v>
      </c>
      <c r="E71" s="138">
        <v>332294.12</v>
      </c>
      <c r="F71" s="139">
        <f t="shared" si="1"/>
        <v>99.909535621401403</v>
      </c>
      <c r="G71" s="107"/>
      <c r="H71" s="107"/>
    </row>
    <row r="72" spans="1:8" x14ac:dyDescent="0.25">
      <c r="A72" s="159"/>
      <c r="B72" s="160">
        <v>85215</v>
      </c>
      <c r="C72" s="161" t="s">
        <v>137</v>
      </c>
      <c r="D72" s="138">
        <v>40000</v>
      </c>
      <c r="E72" s="138">
        <v>31723.58</v>
      </c>
      <c r="F72" s="139">
        <f t="shared" si="1"/>
        <v>79.308949999999996</v>
      </c>
      <c r="G72" s="107"/>
      <c r="H72" s="107"/>
    </row>
    <row r="73" spans="1:8" x14ac:dyDescent="0.25">
      <c r="A73" s="159"/>
      <c r="B73" s="160">
        <v>85216</v>
      </c>
      <c r="C73" s="161" t="s">
        <v>138</v>
      </c>
      <c r="D73" s="138">
        <v>123134</v>
      </c>
      <c r="E73" s="138">
        <v>121429.44</v>
      </c>
      <c r="F73" s="139">
        <f t="shared" si="1"/>
        <v>98.615686975165275</v>
      </c>
      <c r="G73" s="107"/>
      <c r="H73" s="107"/>
    </row>
    <row r="74" spans="1:8" x14ac:dyDescent="0.25">
      <c r="A74" s="159"/>
      <c r="B74" s="160">
        <v>85219</v>
      </c>
      <c r="C74" s="161" t="s">
        <v>139</v>
      </c>
      <c r="D74" s="138">
        <v>811827</v>
      </c>
      <c r="E74" s="138">
        <v>809016.54</v>
      </c>
      <c r="F74" s="139">
        <f t="shared" si="1"/>
        <v>99.653810479326268</v>
      </c>
      <c r="G74" s="107"/>
      <c r="H74" s="107"/>
    </row>
    <row r="75" spans="1:8" ht="24" customHeight="1" x14ac:dyDescent="0.25">
      <c r="A75" s="159"/>
      <c r="B75" s="160">
        <v>85228</v>
      </c>
      <c r="C75" s="162" t="s">
        <v>140</v>
      </c>
      <c r="D75" s="138">
        <v>205490</v>
      </c>
      <c r="E75" s="138">
        <v>205398.02</v>
      </c>
      <c r="F75" s="139">
        <f t="shared" si="1"/>
        <v>99.955238697746836</v>
      </c>
      <c r="G75" s="107"/>
      <c r="H75" s="107"/>
    </row>
    <row r="76" spans="1:8" x14ac:dyDescent="0.25">
      <c r="A76" s="146"/>
      <c r="B76" s="147">
        <v>85278</v>
      </c>
      <c r="C76" s="152" t="s">
        <v>163</v>
      </c>
      <c r="D76" s="181">
        <v>2500</v>
      </c>
      <c r="E76" s="181">
        <v>2500</v>
      </c>
      <c r="F76" s="182">
        <f t="shared" si="1"/>
        <v>100</v>
      </c>
      <c r="G76" s="107"/>
      <c r="H76" s="107"/>
    </row>
    <row r="77" spans="1:8" ht="15.75" thickBot="1" x14ac:dyDescent="0.3">
      <c r="A77" s="164"/>
      <c r="B77" s="165">
        <v>85295</v>
      </c>
      <c r="C77" s="166" t="s">
        <v>100</v>
      </c>
      <c r="D77" s="167">
        <v>445600</v>
      </c>
      <c r="E77" s="167">
        <v>445499.42</v>
      </c>
      <c r="F77" s="168">
        <f t="shared" si="1"/>
        <v>99.977428186714533</v>
      </c>
      <c r="G77" s="107"/>
      <c r="H77" s="107"/>
    </row>
    <row r="78" spans="1:8" x14ac:dyDescent="0.25">
      <c r="A78" s="169"/>
      <c r="B78" s="169"/>
      <c r="C78" s="170"/>
      <c r="D78" s="171"/>
      <c r="E78" s="171"/>
      <c r="F78" s="171"/>
      <c r="G78" s="107"/>
      <c r="H78" s="107"/>
    </row>
    <row r="79" spans="1:8" ht="15.75" thickBot="1" x14ac:dyDescent="0.3">
      <c r="A79" s="184"/>
      <c r="B79" s="184"/>
      <c r="C79" s="185"/>
      <c r="D79" s="186"/>
      <c r="E79" s="186"/>
      <c r="F79" s="186"/>
      <c r="G79" s="107"/>
      <c r="H79" s="107"/>
    </row>
    <row r="80" spans="1:8" x14ac:dyDescent="0.25">
      <c r="A80" s="56">
        <v>1</v>
      </c>
      <c r="B80" s="220">
        <v>2</v>
      </c>
      <c r="C80" s="221">
        <v>3</v>
      </c>
      <c r="D80" s="58">
        <v>4</v>
      </c>
      <c r="E80" s="58">
        <v>5</v>
      </c>
      <c r="F80" s="59">
        <v>6</v>
      </c>
      <c r="G80" s="107"/>
      <c r="H80" s="107"/>
    </row>
    <row r="81" spans="1:8" ht="25.5" x14ac:dyDescent="0.25">
      <c r="A81" s="156">
        <v>853</v>
      </c>
      <c r="B81" s="157"/>
      <c r="C81" s="163" t="s">
        <v>70</v>
      </c>
      <c r="D81" s="118">
        <v>376734</v>
      </c>
      <c r="E81" s="118">
        <v>348455.04</v>
      </c>
      <c r="F81" s="119">
        <f t="shared" ref="F81:F100" si="2">E81/D81*100</f>
        <v>92.493653346923821</v>
      </c>
      <c r="G81" s="107"/>
      <c r="H81" s="107"/>
    </row>
    <row r="82" spans="1:8" x14ac:dyDescent="0.25">
      <c r="A82" s="159"/>
      <c r="B82" s="160">
        <v>85395</v>
      </c>
      <c r="C82" s="161" t="s">
        <v>100</v>
      </c>
      <c r="D82" s="138">
        <v>376734</v>
      </c>
      <c r="E82" s="138">
        <v>348455.04</v>
      </c>
      <c r="F82" s="139">
        <f t="shared" si="2"/>
        <v>92.493653346923821</v>
      </c>
      <c r="G82" s="107"/>
      <c r="H82" s="107"/>
    </row>
    <row r="83" spans="1:8" x14ac:dyDescent="0.25">
      <c r="A83" s="156">
        <v>854</v>
      </c>
      <c r="B83" s="157"/>
      <c r="C83" s="158" t="s">
        <v>71</v>
      </c>
      <c r="D83" s="118">
        <f>D84+D85</f>
        <v>304431</v>
      </c>
      <c r="E83" s="118">
        <f>E84+E85</f>
        <v>273688.81</v>
      </c>
      <c r="F83" s="119">
        <f t="shared" si="2"/>
        <v>89.90175442054192</v>
      </c>
      <c r="G83" s="117"/>
      <c r="H83" s="117"/>
    </row>
    <row r="84" spans="1:8" x14ac:dyDescent="0.25">
      <c r="A84" s="159"/>
      <c r="B84" s="160">
        <v>85401</v>
      </c>
      <c r="C84" s="161" t="s">
        <v>141</v>
      </c>
      <c r="D84" s="138">
        <v>169839</v>
      </c>
      <c r="E84" s="138">
        <v>142967.41</v>
      </c>
      <c r="F84" s="139">
        <f t="shared" si="2"/>
        <v>84.178198175919547</v>
      </c>
      <c r="G84" s="107"/>
      <c r="H84" s="107"/>
    </row>
    <row r="85" spans="1:8" x14ac:dyDescent="0.25">
      <c r="A85" s="180"/>
      <c r="B85" s="140">
        <v>85415</v>
      </c>
      <c r="C85" s="137" t="s">
        <v>142</v>
      </c>
      <c r="D85" s="181">
        <v>134592</v>
      </c>
      <c r="E85" s="181">
        <v>130721.4</v>
      </c>
      <c r="F85" s="182">
        <f t="shared" si="2"/>
        <v>97.124197574893003</v>
      </c>
      <c r="G85" s="107"/>
      <c r="H85" s="107"/>
    </row>
    <row r="86" spans="1:8" ht="25.5" x14ac:dyDescent="0.25">
      <c r="A86" s="149">
        <v>900</v>
      </c>
      <c r="B86" s="153"/>
      <c r="C86" s="187" t="s">
        <v>72</v>
      </c>
      <c r="D86" s="118">
        <f>D87+D88+D89+D90+D91+D92</f>
        <v>1786432.12</v>
      </c>
      <c r="E86" s="118">
        <f>E87+E88+E89+E90+E91+E92</f>
        <v>1673482.5000000002</v>
      </c>
      <c r="F86" s="119">
        <f t="shared" si="2"/>
        <v>93.677362899184786</v>
      </c>
      <c r="G86" s="117"/>
      <c r="H86" s="117"/>
    </row>
    <row r="87" spans="1:8" x14ac:dyDescent="0.25">
      <c r="A87" s="159"/>
      <c r="B87" s="160">
        <v>90001</v>
      </c>
      <c r="C87" s="161" t="s">
        <v>143</v>
      </c>
      <c r="D87" s="138">
        <v>126067</v>
      </c>
      <c r="E87" s="138">
        <v>123377.64</v>
      </c>
      <c r="F87" s="139">
        <f t="shared" si="2"/>
        <v>97.866721663877144</v>
      </c>
      <c r="G87" s="107"/>
      <c r="H87" s="107"/>
    </row>
    <row r="88" spans="1:8" x14ac:dyDescent="0.25">
      <c r="A88" s="159"/>
      <c r="B88" s="160">
        <v>90002</v>
      </c>
      <c r="C88" s="161" t="s">
        <v>144</v>
      </c>
      <c r="D88" s="138">
        <v>311398.52</v>
      </c>
      <c r="E88" s="138">
        <v>304626.78000000003</v>
      </c>
      <c r="F88" s="139">
        <f t="shared" si="2"/>
        <v>97.825378232369246</v>
      </c>
      <c r="G88" s="107"/>
      <c r="H88" s="107"/>
    </row>
    <row r="89" spans="1:8" x14ac:dyDescent="0.25">
      <c r="A89" s="159"/>
      <c r="B89" s="160">
        <v>90003</v>
      </c>
      <c r="C89" s="161" t="s">
        <v>145</v>
      </c>
      <c r="D89" s="138">
        <v>372200</v>
      </c>
      <c r="E89" s="138">
        <v>368015.13</v>
      </c>
      <c r="F89" s="139">
        <f t="shared" si="2"/>
        <v>98.875639441160672</v>
      </c>
      <c r="G89" s="107"/>
      <c r="H89" s="107"/>
    </row>
    <row r="90" spans="1:8" x14ac:dyDescent="0.25">
      <c r="A90" s="159"/>
      <c r="B90" s="160">
        <v>90004</v>
      </c>
      <c r="C90" s="161" t="s">
        <v>146</v>
      </c>
      <c r="D90" s="138">
        <v>231700</v>
      </c>
      <c r="E90" s="138">
        <v>230213.32</v>
      </c>
      <c r="F90" s="139">
        <f t="shared" si="2"/>
        <v>99.3583599482089</v>
      </c>
      <c r="G90" s="107"/>
      <c r="H90" s="107"/>
    </row>
    <row r="91" spans="1:8" x14ac:dyDescent="0.25">
      <c r="A91" s="159"/>
      <c r="B91" s="160">
        <v>90015</v>
      </c>
      <c r="C91" s="161" t="s">
        <v>148</v>
      </c>
      <c r="D91" s="188">
        <v>618700</v>
      </c>
      <c r="E91" s="188">
        <v>561070.06000000006</v>
      </c>
      <c r="F91" s="189">
        <f t="shared" si="2"/>
        <v>90.685317601422341</v>
      </c>
      <c r="G91" s="107"/>
      <c r="H91" s="107"/>
    </row>
    <row r="92" spans="1:8" x14ac:dyDescent="0.25">
      <c r="A92" s="154"/>
      <c r="B92" s="155">
        <v>90095</v>
      </c>
      <c r="C92" s="145" t="s">
        <v>100</v>
      </c>
      <c r="D92" s="138">
        <v>126366.6</v>
      </c>
      <c r="E92" s="138">
        <v>86179.57</v>
      </c>
      <c r="F92" s="139">
        <f t="shared" si="2"/>
        <v>68.198060246932343</v>
      </c>
      <c r="G92" s="107"/>
      <c r="H92" s="107"/>
    </row>
    <row r="93" spans="1:8" ht="25.5" x14ac:dyDescent="0.25">
      <c r="A93" s="156">
        <v>921</v>
      </c>
      <c r="B93" s="157"/>
      <c r="C93" s="163" t="s">
        <v>150</v>
      </c>
      <c r="D93" s="118">
        <f>D94+D95</f>
        <v>1630441</v>
      </c>
      <c r="E93" s="118">
        <f>E94+E95</f>
        <v>1594158.75</v>
      </c>
      <c r="F93" s="119">
        <f t="shared" si="2"/>
        <v>97.774697152488187</v>
      </c>
      <c r="G93" s="117"/>
      <c r="H93" s="117"/>
    </row>
    <row r="94" spans="1:8" x14ac:dyDescent="0.25">
      <c r="A94" s="159"/>
      <c r="B94" s="160">
        <v>92109</v>
      </c>
      <c r="C94" s="161" t="s">
        <v>151</v>
      </c>
      <c r="D94" s="138">
        <v>1279736</v>
      </c>
      <c r="E94" s="138">
        <v>1256370</v>
      </c>
      <c r="F94" s="139">
        <f t="shared" si="2"/>
        <v>98.174154669400565</v>
      </c>
      <c r="G94" s="107"/>
      <c r="H94" s="107"/>
    </row>
    <row r="95" spans="1:8" x14ac:dyDescent="0.25">
      <c r="A95" s="159"/>
      <c r="B95" s="160">
        <v>92116</v>
      </c>
      <c r="C95" s="161" t="s">
        <v>152</v>
      </c>
      <c r="D95" s="138">
        <v>350705</v>
      </c>
      <c r="E95" s="138">
        <v>337788.75</v>
      </c>
      <c r="F95" s="139">
        <f t="shared" si="2"/>
        <v>96.317061347856452</v>
      </c>
      <c r="G95" s="107"/>
      <c r="H95" s="107"/>
    </row>
    <row r="96" spans="1:8" x14ac:dyDescent="0.25">
      <c r="A96" s="156">
        <v>926</v>
      </c>
      <c r="B96" s="157"/>
      <c r="C96" s="158" t="s">
        <v>74</v>
      </c>
      <c r="D96" s="118">
        <f>D97+D98+D99</f>
        <v>3754050</v>
      </c>
      <c r="E96" s="118">
        <f>E97+E98+E99</f>
        <v>3573794.61</v>
      </c>
      <c r="F96" s="119">
        <f t="shared" si="2"/>
        <v>95.198375354617013</v>
      </c>
      <c r="G96" s="117"/>
      <c r="H96" s="117"/>
    </row>
    <row r="97" spans="1:8" x14ac:dyDescent="0.25">
      <c r="A97" s="159"/>
      <c r="B97" s="160">
        <v>92601</v>
      </c>
      <c r="C97" s="161" t="s">
        <v>153</v>
      </c>
      <c r="D97" s="138">
        <v>36000</v>
      </c>
      <c r="E97" s="138">
        <v>35081.56</v>
      </c>
      <c r="F97" s="139">
        <f t="shared" si="2"/>
        <v>97.448777777777778</v>
      </c>
      <c r="G97" s="107"/>
      <c r="H97" s="107"/>
    </row>
    <row r="98" spans="1:8" x14ac:dyDescent="0.25">
      <c r="A98" s="159"/>
      <c r="B98" s="160">
        <v>92604</v>
      </c>
      <c r="C98" s="161" t="s">
        <v>154</v>
      </c>
      <c r="D98" s="138">
        <v>3335714</v>
      </c>
      <c r="E98" s="138">
        <v>3156775.5</v>
      </c>
      <c r="F98" s="139">
        <f t="shared" si="2"/>
        <v>94.635676200057915</v>
      </c>
      <c r="G98" s="107"/>
      <c r="H98" s="107"/>
    </row>
    <row r="99" spans="1:8" x14ac:dyDescent="0.25">
      <c r="A99" s="159"/>
      <c r="B99" s="160">
        <v>92605</v>
      </c>
      <c r="C99" s="161" t="s">
        <v>155</v>
      </c>
      <c r="D99" s="138">
        <v>382336</v>
      </c>
      <c r="E99" s="138">
        <v>381937.55</v>
      </c>
      <c r="F99" s="139">
        <f t="shared" si="2"/>
        <v>99.895785382490786</v>
      </c>
      <c r="G99" s="107"/>
      <c r="H99" s="107"/>
    </row>
    <row r="100" spans="1:8" ht="15.75" thickBot="1" x14ac:dyDescent="0.3">
      <c r="A100" s="603" t="s">
        <v>171</v>
      </c>
      <c r="B100" s="604"/>
      <c r="C100" s="604"/>
      <c r="D100" s="128">
        <f>D96+D93+D86+D83+D81+D67+D63+D54+D50+D47+D45+D37+D33+D26+D23+D20+D17+D15+D13+D11+D8</f>
        <v>38642105.280000001</v>
      </c>
      <c r="E100" s="128">
        <f>E96+E93+E86+E83+E81+E67+E63+E54+E50+E47+E45+E37+E33+E26+E23+E20+E17+E15+E13+E11+E8</f>
        <v>36932709.419999994</v>
      </c>
      <c r="F100" s="198">
        <f t="shared" si="2"/>
        <v>95.57633869165835</v>
      </c>
      <c r="G100" s="107"/>
      <c r="H100" s="107"/>
    </row>
    <row r="101" spans="1:8" x14ac:dyDescent="0.25">
      <c r="A101" s="107"/>
      <c r="B101" s="107"/>
      <c r="C101" s="120"/>
      <c r="D101" s="117"/>
      <c r="E101" s="117"/>
      <c r="F101" s="117"/>
      <c r="G101" s="107"/>
      <c r="H101" s="107"/>
    </row>
    <row r="102" spans="1:8" x14ac:dyDescent="0.25">
      <c r="A102" s="121"/>
      <c r="B102" s="121"/>
      <c r="C102" s="120"/>
      <c r="D102" s="117"/>
      <c r="E102" s="117"/>
      <c r="F102" s="117"/>
      <c r="G102" s="107"/>
      <c r="H102" s="107"/>
    </row>
    <row r="103" spans="1:8" x14ac:dyDescent="0.25">
      <c r="A103" s="107"/>
      <c r="B103" s="107"/>
      <c r="C103" s="120"/>
      <c r="D103" s="190"/>
      <c r="E103" s="190"/>
      <c r="F103" s="117"/>
      <c r="G103" s="107"/>
      <c r="H103" s="107"/>
    </row>
    <row r="104" spans="1:8" x14ac:dyDescent="0.25">
      <c r="C104" s="120"/>
      <c r="D104" s="117"/>
      <c r="E104" s="117"/>
      <c r="F104" s="117"/>
    </row>
    <row r="105" spans="1:8" x14ac:dyDescent="0.25">
      <c r="C105" s="120"/>
      <c r="D105" s="117"/>
      <c r="E105" s="117"/>
      <c r="F105" s="117"/>
    </row>
    <row r="106" spans="1:8" x14ac:dyDescent="0.25">
      <c r="C106" s="120"/>
      <c r="D106" s="117"/>
      <c r="E106" s="117"/>
      <c r="F106" s="117"/>
    </row>
    <row r="107" spans="1:8" x14ac:dyDescent="0.25">
      <c r="C107" s="120"/>
      <c r="D107" s="117"/>
      <c r="E107" s="117"/>
      <c r="F107" s="117"/>
    </row>
    <row r="108" spans="1:8" x14ac:dyDescent="0.25">
      <c r="C108" s="120"/>
      <c r="D108" s="117"/>
      <c r="E108" s="117"/>
      <c r="F108" s="117"/>
    </row>
    <row r="109" spans="1:8" x14ac:dyDescent="0.25">
      <c r="C109" s="120"/>
      <c r="D109" s="117"/>
      <c r="E109" s="117"/>
      <c r="F109" s="117"/>
    </row>
    <row r="110" spans="1:8" x14ac:dyDescent="0.25">
      <c r="C110" s="120"/>
      <c r="D110" s="117"/>
      <c r="E110" s="117"/>
      <c r="F110" s="117"/>
    </row>
    <row r="111" spans="1:8" x14ac:dyDescent="0.25">
      <c r="C111" s="120"/>
      <c r="D111" s="117"/>
      <c r="E111" s="117"/>
      <c r="F111" s="117"/>
    </row>
    <row r="112" spans="1:8" x14ac:dyDescent="0.25">
      <c r="C112" s="120"/>
      <c r="D112" s="117"/>
      <c r="E112" s="117"/>
      <c r="F112" s="117"/>
    </row>
    <row r="113" spans="3:6" x14ac:dyDescent="0.25">
      <c r="C113" s="120"/>
      <c r="D113" s="117"/>
      <c r="E113" s="117"/>
      <c r="F113" s="117"/>
    </row>
    <row r="114" spans="3:6" x14ac:dyDescent="0.25">
      <c r="C114" s="120"/>
      <c r="D114" s="117"/>
      <c r="E114" s="117"/>
      <c r="F114" s="117"/>
    </row>
    <row r="115" spans="3:6" x14ac:dyDescent="0.25">
      <c r="C115" s="120"/>
      <c r="D115" s="117"/>
      <c r="E115" s="117"/>
      <c r="F115" s="117"/>
    </row>
    <row r="116" spans="3:6" x14ac:dyDescent="0.25">
      <c r="C116" s="120"/>
      <c r="D116" s="117"/>
      <c r="E116" s="117"/>
      <c r="F116" s="117"/>
    </row>
    <row r="117" spans="3:6" x14ac:dyDescent="0.25">
      <c r="C117" s="120"/>
      <c r="D117" s="117"/>
      <c r="E117" s="117"/>
      <c r="F117" s="117"/>
    </row>
    <row r="118" spans="3:6" x14ac:dyDescent="0.25">
      <c r="C118" s="120"/>
      <c r="D118" s="117"/>
      <c r="E118" s="117"/>
      <c r="F118" s="117"/>
    </row>
    <row r="119" spans="3:6" x14ac:dyDescent="0.25">
      <c r="C119" s="120"/>
      <c r="D119" s="117"/>
      <c r="E119" s="117"/>
      <c r="F119" s="117"/>
    </row>
    <row r="120" spans="3:6" x14ac:dyDescent="0.25">
      <c r="C120" s="120"/>
      <c r="D120" s="117"/>
      <c r="E120" s="117"/>
      <c r="F120" s="117"/>
    </row>
    <row r="121" spans="3:6" x14ac:dyDescent="0.25">
      <c r="C121" s="120"/>
      <c r="D121" s="117"/>
      <c r="E121" s="117"/>
      <c r="F121" s="117"/>
    </row>
    <row r="122" spans="3:6" x14ac:dyDescent="0.25">
      <c r="C122" s="120"/>
      <c r="D122" s="117"/>
      <c r="E122" s="117"/>
      <c r="F122" s="117"/>
    </row>
    <row r="123" spans="3:6" x14ac:dyDescent="0.25">
      <c r="C123" s="120"/>
      <c r="D123" s="117"/>
      <c r="E123" s="117"/>
      <c r="F123" s="117"/>
    </row>
    <row r="124" spans="3:6" x14ac:dyDescent="0.25">
      <c r="C124" s="120"/>
      <c r="D124" s="117"/>
      <c r="E124" s="117"/>
      <c r="F124" s="117"/>
    </row>
    <row r="125" spans="3:6" x14ac:dyDescent="0.25">
      <c r="C125" s="120"/>
      <c r="D125" s="117"/>
      <c r="E125" s="117"/>
      <c r="F125" s="117"/>
    </row>
    <row r="126" spans="3:6" x14ac:dyDescent="0.25">
      <c r="C126" s="120"/>
      <c r="D126" s="117"/>
      <c r="E126" s="117"/>
      <c r="F126" s="117"/>
    </row>
    <row r="127" spans="3:6" x14ac:dyDescent="0.25">
      <c r="C127" s="120"/>
      <c r="D127" s="117"/>
      <c r="E127" s="117"/>
      <c r="F127" s="117"/>
    </row>
    <row r="128" spans="3:6" x14ac:dyDescent="0.25">
      <c r="C128" s="120"/>
      <c r="D128" s="117"/>
      <c r="E128" s="117"/>
      <c r="F128" s="117"/>
    </row>
    <row r="129" spans="3:6" x14ac:dyDescent="0.25">
      <c r="C129" s="107"/>
      <c r="D129" s="117"/>
      <c r="E129" s="117"/>
      <c r="F129" s="117"/>
    </row>
    <row r="130" spans="3:6" x14ac:dyDescent="0.25">
      <c r="C130" s="107"/>
      <c r="D130" s="117"/>
      <c r="E130" s="117"/>
      <c r="F130" s="117"/>
    </row>
    <row r="131" spans="3:6" x14ac:dyDescent="0.25">
      <c r="C131" s="107"/>
      <c r="D131" s="117"/>
      <c r="E131" s="117"/>
      <c r="F131" s="117"/>
    </row>
    <row r="132" spans="3:6" x14ac:dyDescent="0.25">
      <c r="C132" s="107"/>
      <c r="D132" s="117"/>
      <c r="E132" s="117"/>
      <c r="F132" s="117"/>
    </row>
    <row r="133" spans="3:6" x14ac:dyDescent="0.25">
      <c r="C133" s="107"/>
      <c r="D133" s="117"/>
      <c r="E133" s="117"/>
      <c r="F133" s="117"/>
    </row>
    <row r="134" spans="3:6" x14ac:dyDescent="0.25">
      <c r="C134" s="107"/>
      <c r="D134" s="117"/>
      <c r="E134" s="117"/>
      <c r="F134" s="117"/>
    </row>
    <row r="135" spans="3:6" x14ac:dyDescent="0.25">
      <c r="C135" s="107"/>
      <c r="D135" s="117"/>
      <c r="E135" s="117"/>
      <c r="F135" s="117"/>
    </row>
    <row r="136" spans="3:6" x14ac:dyDescent="0.25">
      <c r="D136" s="117"/>
      <c r="E136" s="117"/>
      <c r="F136" s="117"/>
    </row>
    <row r="137" spans="3:6" x14ac:dyDescent="0.25">
      <c r="D137" s="117"/>
      <c r="E137" s="117"/>
      <c r="F137" s="117"/>
    </row>
    <row r="138" spans="3:6" x14ac:dyDescent="0.25">
      <c r="D138" s="117"/>
      <c r="E138" s="117"/>
      <c r="F138" s="117"/>
    </row>
    <row r="139" spans="3:6" x14ac:dyDescent="0.25">
      <c r="D139" s="117"/>
      <c r="E139" s="117"/>
      <c r="F139" s="117"/>
    </row>
    <row r="140" spans="3:6" x14ac:dyDescent="0.25">
      <c r="D140" s="117"/>
      <c r="E140" s="117"/>
      <c r="F140" s="117"/>
    </row>
    <row r="141" spans="3:6" x14ac:dyDescent="0.25">
      <c r="D141" s="117"/>
      <c r="E141" s="117"/>
      <c r="F141" s="117"/>
    </row>
    <row r="142" spans="3:6" x14ac:dyDescent="0.25">
      <c r="D142" s="117"/>
      <c r="E142" s="117"/>
      <c r="F142" s="117"/>
    </row>
    <row r="143" spans="3:6" x14ac:dyDescent="0.25">
      <c r="D143" s="117"/>
      <c r="E143" s="117"/>
      <c r="F143" s="117"/>
    </row>
    <row r="144" spans="3:6" x14ac:dyDescent="0.25">
      <c r="D144" s="117"/>
      <c r="E144" s="117"/>
      <c r="F144" s="117"/>
    </row>
    <row r="145" spans="4:6" x14ac:dyDescent="0.25">
      <c r="D145" s="117"/>
      <c r="E145" s="117"/>
      <c r="F145" s="117"/>
    </row>
    <row r="146" spans="4:6" x14ac:dyDescent="0.25">
      <c r="D146" s="117"/>
      <c r="E146" s="117"/>
      <c r="F146" s="117"/>
    </row>
    <row r="147" spans="4:6" x14ac:dyDescent="0.25">
      <c r="D147" s="117"/>
      <c r="E147" s="117"/>
      <c r="F147" s="117"/>
    </row>
    <row r="148" spans="4:6" x14ac:dyDescent="0.25">
      <c r="D148" s="117"/>
      <c r="E148" s="117"/>
      <c r="F148" s="117"/>
    </row>
    <row r="149" spans="4:6" x14ac:dyDescent="0.25">
      <c r="D149" s="117"/>
      <c r="E149" s="117"/>
      <c r="F149" s="117"/>
    </row>
    <row r="150" spans="4:6" x14ac:dyDescent="0.25">
      <c r="D150" s="117"/>
      <c r="E150" s="117"/>
      <c r="F150" s="117"/>
    </row>
    <row r="151" spans="4:6" x14ac:dyDescent="0.25">
      <c r="D151" s="117"/>
      <c r="E151" s="117"/>
      <c r="F151" s="117"/>
    </row>
    <row r="152" spans="4:6" x14ac:dyDescent="0.25">
      <c r="D152" s="117"/>
      <c r="E152" s="117"/>
      <c r="F152" s="117"/>
    </row>
    <row r="153" spans="4:6" x14ac:dyDescent="0.25">
      <c r="D153" s="117"/>
      <c r="E153" s="117"/>
      <c r="F153" s="117"/>
    </row>
    <row r="154" spans="4:6" x14ac:dyDescent="0.25">
      <c r="D154" s="117"/>
      <c r="E154" s="117"/>
      <c r="F154" s="117"/>
    </row>
    <row r="155" spans="4:6" x14ac:dyDescent="0.25">
      <c r="D155" s="117"/>
      <c r="E155" s="117"/>
      <c r="F155" s="117"/>
    </row>
    <row r="156" spans="4:6" x14ac:dyDescent="0.25">
      <c r="D156" s="117"/>
      <c r="E156" s="117"/>
      <c r="F156" s="117"/>
    </row>
    <row r="157" spans="4:6" x14ac:dyDescent="0.25">
      <c r="D157" s="117"/>
      <c r="E157" s="117"/>
      <c r="F157" s="117"/>
    </row>
    <row r="158" spans="4:6" x14ac:dyDescent="0.25">
      <c r="D158" s="117"/>
      <c r="E158" s="117"/>
      <c r="F158" s="117"/>
    </row>
    <row r="159" spans="4:6" x14ac:dyDescent="0.25">
      <c r="D159" s="117"/>
      <c r="E159" s="117"/>
      <c r="F159" s="117"/>
    </row>
    <row r="160" spans="4:6" x14ac:dyDescent="0.25">
      <c r="D160" s="117"/>
      <c r="E160" s="117"/>
      <c r="F160" s="117"/>
    </row>
    <row r="161" spans="4:6" x14ac:dyDescent="0.25">
      <c r="D161" s="117"/>
      <c r="E161" s="117"/>
      <c r="F161" s="117"/>
    </row>
    <row r="162" spans="4:6" x14ac:dyDescent="0.25">
      <c r="D162" s="117"/>
      <c r="E162" s="117"/>
      <c r="F162" s="117"/>
    </row>
    <row r="163" spans="4:6" x14ac:dyDescent="0.25">
      <c r="D163" s="117"/>
      <c r="E163" s="117"/>
      <c r="F163" s="117"/>
    </row>
    <row r="164" spans="4:6" x14ac:dyDescent="0.25">
      <c r="D164" s="117"/>
      <c r="E164" s="117"/>
      <c r="F164" s="117"/>
    </row>
    <row r="165" spans="4:6" x14ac:dyDescent="0.25">
      <c r="D165" s="117"/>
      <c r="E165" s="117"/>
      <c r="F165" s="117"/>
    </row>
    <row r="166" spans="4:6" x14ac:dyDescent="0.25">
      <c r="D166" s="117"/>
      <c r="E166" s="117"/>
      <c r="F166" s="117"/>
    </row>
    <row r="167" spans="4:6" x14ac:dyDescent="0.25">
      <c r="D167" s="117"/>
      <c r="E167" s="117"/>
      <c r="F167" s="117"/>
    </row>
    <row r="168" spans="4:6" x14ac:dyDescent="0.25">
      <c r="D168" s="117"/>
      <c r="E168" s="117"/>
      <c r="F168" s="117"/>
    </row>
    <row r="169" spans="4:6" x14ac:dyDescent="0.25">
      <c r="D169" s="117"/>
      <c r="E169" s="117"/>
      <c r="F169" s="117"/>
    </row>
    <row r="170" spans="4:6" x14ac:dyDescent="0.25">
      <c r="D170" s="117"/>
      <c r="E170" s="117"/>
      <c r="F170" s="117"/>
    </row>
    <row r="171" spans="4:6" x14ac:dyDescent="0.25">
      <c r="D171" s="117"/>
      <c r="E171" s="117"/>
      <c r="F171" s="117"/>
    </row>
    <row r="172" spans="4:6" x14ac:dyDescent="0.25">
      <c r="D172" s="117"/>
      <c r="E172" s="117"/>
      <c r="F172" s="117"/>
    </row>
    <row r="173" spans="4:6" x14ac:dyDescent="0.25">
      <c r="D173" s="117"/>
      <c r="E173" s="117"/>
      <c r="F173" s="117"/>
    </row>
    <row r="174" spans="4:6" x14ac:dyDescent="0.25">
      <c r="D174" s="117"/>
      <c r="E174" s="117"/>
      <c r="F174" s="117"/>
    </row>
    <row r="175" spans="4:6" x14ac:dyDescent="0.25">
      <c r="D175" s="117"/>
      <c r="E175" s="117"/>
      <c r="F175" s="117"/>
    </row>
    <row r="176" spans="4:6" x14ac:dyDescent="0.25">
      <c r="D176" s="117"/>
      <c r="E176" s="117"/>
      <c r="F176" s="117"/>
    </row>
    <row r="177" spans="4:6" x14ac:dyDescent="0.25">
      <c r="D177" s="117"/>
      <c r="E177" s="117"/>
      <c r="F177" s="117"/>
    </row>
    <row r="178" spans="4:6" x14ac:dyDescent="0.25">
      <c r="D178" s="117"/>
      <c r="E178" s="117"/>
      <c r="F178" s="117"/>
    </row>
    <row r="179" spans="4:6" x14ac:dyDescent="0.25">
      <c r="D179" s="117"/>
      <c r="E179" s="117"/>
      <c r="F179" s="117"/>
    </row>
    <row r="180" spans="4:6" x14ac:dyDescent="0.25">
      <c r="D180" s="117"/>
      <c r="E180" s="117"/>
      <c r="F180" s="117"/>
    </row>
    <row r="181" spans="4:6" x14ac:dyDescent="0.25">
      <c r="D181" s="117"/>
      <c r="E181" s="117"/>
      <c r="F181" s="117"/>
    </row>
    <row r="182" spans="4:6" x14ac:dyDescent="0.25">
      <c r="D182" s="117"/>
      <c r="E182" s="117"/>
      <c r="F182" s="117"/>
    </row>
    <row r="183" spans="4:6" x14ac:dyDescent="0.25">
      <c r="D183" s="117"/>
      <c r="E183" s="117"/>
      <c r="F183" s="117"/>
    </row>
    <row r="184" spans="4:6" x14ac:dyDescent="0.25">
      <c r="D184" s="117"/>
      <c r="E184" s="117"/>
      <c r="F184" s="117"/>
    </row>
    <row r="185" spans="4:6" x14ac:dyDescent="0.25">
      <c r="D185" s="117"/>
      <c r="E185" s="117"/>
      <c r="F185" s="117"/>
    </row>
    <row r="186" spans="4:6" x14ac:dyDescent="0.25">
      <c r="D186" s="117"/>
      <c r="E186" s="117"/>
      <c r="F186" s="117"/>
    </row>
    <row r="187" spans="4:6" x14ac:dyDescent="0.25">
      <c r="D187" s="117"/>
      <c r="E187" s="117"/>
      <c r="F187" s="117"/>
    </row>
    <row r="188" spans="4:6" x14ac:dyDescent="0.25">
      <c r="D188" s="117"/>
      <c r="E188" s="117"/>
      <c r="F188" s="117"/>
    </row>
    <row r="189" spans="4:6" x14ac:dyDescent="0.25">
      <c r="D189" s="117"/>
      <c r="E189" s="117"/>
      <c r="F189" s="117"/>
    </row>
    <row r="190" spans="4:6" x14ac:dyDescent="0.25">
      <c r="D190" s="117"/>
      <c r="E190" s="117"/>
      <c r="F190" s="117"/>
    </row>
    <row r="191" spans="4:6" x14ac:dyDescent="0.25">
      <c r="D191" s="117"/>
      <c r="E191" s="117"/>
      <c r="F191" s="117"/>
    </row>
    <row r="192" spans="4:6" x14ac:dyDescent="0.25">
      <c r="D192" s="117"/>
      <c r="E192" s="117"/>
      <c r="F192" s="117"/>
    </row>
    <row r="193" spans="4:6" x14ac:dyDescent="0.25">
      <c r="D193" s="117"/>
      <c r="E193" s="117"/>
      <c r="F193" s="117"/>
    </row>
    <row r="194" spans="4:6" x14ac:dyDescent="0.25">
      <c r="D194" s="117"/>
      <c r="E194" s="117"/>
      <c r="F194" s="117"/>
    </row>
    <row r="195" spans="4:6" x14ac:dyDescent="0.25">
      <c r="D195" s="117"/>
      <c r="E195" s="117"/>
      <c r="F195" s="117"/>
    </row>
    <row r="196" spans="4:6" x14ac:dyDescent="0.25">
      <c r="D196" s="117"/>
      <c r="E196" s="117"/>
      <c r="F196" s="117"/>
    </row>
    <row r="197" spans="4:6" x14ac:dyDescent="0.25">
      <c r="D197" s="117"/>
      <c r="E197" s="117"/>
      <c r="F197" s="117"/>
    </row>
    <row r="198" spans="4:6" x14ac:dyDescent="0.25">
      <c r="D198" s="117"/>
      <c r="E198" s="117"/>
      <c r="F198" s="117"/>
    </row>
    <row r="199" spans="4:6" x14ac:dyDescent="0.25">
      <c r="D199" s="117"/>
      <c r="E199" s="117"/>
      <c r="F199" s="117"/>
    </row>
    <row r="200" spans="4:6" x14ac:dyDescent="0.25">
      <c r="D200" s="117"/>
      <c r="E200" s="117"/>
      <c r="F200" s="117"/>
    </row>
    <row r="201" spans="4:6" x14ac:dyDescent="0.25">
      <c r="D201" s="117"/>
      <c r="E201" s="117"/>
      <c r="F201" s="117"/>
    </row>
    <row r="202" spans="4:6" x14ac:dyDescent="0.25">
      <c r="D202" s="117"/>
      <c r="E202" s="117"/>
      <c r="F202" s="117"/>
    </row>
    <row r="203" spans="4:6" x14ac:dyDescent="0.25">
      <c r="D203" s="117"/>
      <c r="E203" s="117"/>
      <c r="F203" s="117"/>
    </row>
    <row r="204" spans="4:6" x14ac:dyDescent="0.25">
      <c r="D204" s="117"/>
      <c r="E204" s="117"/>
      <c r="F204" s="117"/>
    </row>
    <row r="205" spans="4:6" x14ac:dyDescent="0.25">
      <c r="D205" s="117"/>
      <c r="E205" s="117"/>
      <c r="F205" s="117"/>
    </row>
    <row r="206" spans="4:6" x14ac:dyDescent="0.25">
      <c r="D206" s="117"/>
      <c r="E206" s="117"/>
      <c r="F206" s="117"/>
    </row>
    <row r="207" spans="4:6" x14ac:dyDescent="0.25">
      <c r="D207" s="117"/>
      <c r="E207" s="117"/>
      <c r="F207" s="117"/>
    </row>
    <row r="208" spans="4:6" x14ac:dyDescent="0.25">
      <c r="D208" s="117"/>
      <c r="E208" s="117"/>
      <c r="F208" s="117"/>
    </row>
    <row r="209" spans="4:6" x14ac:dyDescent="0.25">
      <c r="D209" s="117"/>
      <c r="E209" s="117"/>
      <c r="F209" s="117"/>
    </row>
    <row r="210" spans="4:6" x14ac:dyDescent="0.25">
      <c r="D210" s="117"/>
      <c r="E210" s="117"/>
      <c r="F210" s="117"/>
    </row>
    <row r="211" spans="4:6" x14ac:dyDescent="0.25">
      <c r="D211" s="117"/>
      <c r="E211" s="117"/>
      <c r="F211" s="117"/>
    </row>
    <row r="212" spans="4:6" x14ac:dyDescent="0.25">
      <c r="D212" s="117"/>
      <c r="E212" s="117"/>
      <c r="F212" s="117"/>
    </row>
    <row r="213" spans="4:6" x14ac:dyDescent="0.25">
      <c r="D213" s="117"/>
      <c r="E213" s="117"/>
      <c r="F213" s="117"/>
    </row>
    <row r="214" spans="4:6" x14ac:dyDescent="0.25">
      <c r="D214" s="117"/>
      <c r="E214" s="117"/>
      <c r="F214" s="117"/>
    </row>
    <row r="215" spans="4:6" x14ac:dyDescent="0.25">
      <c r="D215" s="117"/>
      <c r="E215" s="117"/>
      <c r="F215" s="117"/>
    </row>
    <row r="216" spans="4:6" x14ac:dyDescent="0.25">
      <c r="D216" s="117"/>
      <c r="E216" s="117"/>
      <c r="F216" s="117"/>
    </row>
    <row r="217" spans="4:6" x14ac:dyDescent="0.25">
      <c r="D217" s="117"/>
      <c r="E217" s="117"/>
      <c r="F217" s="117"/>
    </row>
    <row r="218" spans="4:6" x14ac:dyDescent="0.25">
      <c r="D218" s="117"/>
      <c r="E218" s="117"/>
      <c r="F218" s="117"/>
    </row>
    <row r="219" spans="4:6" x14ac:dyDescent="0.25">
      <c r="D219" s="117"/>
      <c r="E219" s="117"/>
      <c r="F219" s="117"/>
    </row>
    <row r="220" spans="4:6" x14ac:dyDescent="0.25">
      <c r="D220" s="117"/>
      <c r="E220" s="117"/>
      <c r="F220" s="117"/>
    </row>
    <row r="221" spans="4:6" x14ac:dyDescent="0.25">
      <c r="D221" s="117"/>
      <c r="E221" s="117"/>
      <c r="F221" s="117"/>
    </row>
    <row r="222" spans="4:6" x14ac:dyDescent="0.25">
      <c r="D222" s="117"/>
      <c r="E222" s="117"/>
      <c r="F222" s="117"/>
    </row>
    <row r="223" spans="4:6" x14ac:dyDescent="0.25">
      <c r="D223" s="117"/>
      <c r="E223" s="117"/>
      <c r="F223" s="117"/>
    </row>
    <row r="224" spans="4:6" x14ac:dyDescent="0.25">
      <c r="D224" s="117"/>
      <c r="E224" s="117"/>
      <c r="F224" s="117"/>
    </row>
    <row r="225" spans="4:6" x14ac:dyDescent="0.25">
      <c r="D225" s="117"/>
      <c r="E225" s="117"/>
      <c r="F225" s="117"/>
    </row>
    <row r="226" spans="4:6" x14ac:dyDescent="0.25">
      <c r="D226" s="117"/>
      <c r="E226" s="117"/>
      <c r="F226" s="117"/>
    </row>
    <row r="227" spans="4:6" x14ac:dyDescent="0.25">
      <c r="D227" s="117"/>
      <c r="E227" s="117"/>
      <c r="F227" s="117"/>
    </row>
    <row r="228" spans="4:6" x14ac:dyDescent="0.25">
      <c r="D228" s="117"/>
      <c r="E228" s="117"/>
      <c r="F228" s="117"/>
    </row>
    <row r="229" spans="4:6" x14ac:dyDescent="0.25">
      <c r="D229" s="117"/>
      <c r="E229" s="117"/>
      <c r="F229" s="117"/>
    </row>
    <row r="230" spans="4:6" x14ac:dyDescent="0.25">
      <c r="D230" s="117"/>
      <c r="E230" s="117"/>
      <c r="F230" s="117"/>
    </row>
    <row r="231" spans="4:6" x14ac:dyDescent="0.25">
      <c r="D231" s="117"/>
      <c r="E231" s="117"/>
      <c r="F231" s="117"/>
    </row>
    <row r="232" spans="4:6" x14ac:dyDescent="0.25">
      <c r="D232" s="117"/>
      <c r="E232" s="117"/>
      <c r="F232" s="117"/>
    </row>
    <row r="233" spans="4:6" x14ac:dyDescent="0.25">
      <c r="D233" s="117"/>
      <c r="E233" s="117"/>
      <c r="F233" s="117"/>
    </row>
    <row r="234" spans="4:6" x14ac:dyDescent="0.25">
      <c r="D234" s="117"/>
      <c r="E234" s="117"/>
      <c r="F234" s="117"/>
    </row>
    <row r="235" spans="4:6" x14ac:dyDescent="0.25">
      <c r="D235" s="117"/>
      <c r="E235" s="117"/>
      <c r="F235" s="117"/>
    </row>
    <row r="236" spans="4:6" x14ac:dyDescent="0.25">
      <c r="D236" s="117"/>
      <c r="E236" s="117"/>
      <c r="F236" s="117"/>
    </row>
    <row r="237" spans="4:6" x14ac:dyDescent="0.25">
      <c r="D237" s="117"/>
      <c r="E237" s="117"/>
      <c r="F237" s="117"/>
    </row>
    <row r="238" spans="4:6" x14ac:dyDescent="0.25">
      <c r="D238" s="117"/>
      <c r="E238" s="117"/>
      <c r="F238" s="117"/>
    </row>
    <row r="239" spans="4:6" x14ac:dyDescent="0.25">
      <c r="D239" s="117"/>
      <c r="E239" s="117"/>
      <c r="F239" s="117"/>
    </row>
  </sheetData>
  <mergeCells count="9">
    <mergeCell ref="A100:C100"/>
    <mergeCell ref="E1:F1"/>
    <mergeCell ref="A2:F2"/>
    <mergeCell ref="A4:A5"/>
    <mergeCell ref="B4:B5"/>
    <mergeCell ref="C4:C5"/>
    <mergeCell ref="D4:D6"/>
    <mergeCell ref="E4:E6"/>
    <mergeCell ref="F4:F6"/>
  </mergeCells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opLeftCell="A12" zoomScaleNormal="100" workbookViewId="0">
      <selection activeCell="F43" sqref="F43"/>
    </sheetView>
  </sheetViews>
  <sheetFormatPr defaultRowHeight="15" x14ac:dyDescent="0.25"/>
  <cols>
    <col min="1" max="1" width="5.85546875" style="106" customWidth="1"/>
    <col min="2" max="2" width="8.7109375" style="106" customWidth="1"/>
    <col min="3" max="3" width="38.140625" style="106" customWidth="1"/>
    <col min="4" max="4" width="14" style="106" customWidth="1"/>
    <col min="5" max="5" width="13.85546875" style="106" customWidth="1"/>
    <col min="6" max="6" width="11.42578125" style="106" customWidth="1"/>
    <col min="7" max="16384" width="9.140625" style="106"/>
  </cols>
  <sheetData>
    <row r="1" spans="1:8" x14ac:dyDescent="0.25">
      <c r="E1" s="605" t="s">
        <v>172</v>
      </c>
      <c r="F1" s="605"/>
    </row>
    <row r="2" spans="1:8" ht="18" x14ac:dyDescent="0.25">
      <c r="A2" s="107"/>
      <c r="B2" s="107"/>
      <c r="C2" s="207"/>
      <c r="D2" s="107"/>
      <c r="E2" s="107"/>
      <c r="F2" s="107"/>
      <c r="G2" s="107"/>
    </row>
    <row r="3" spans="1:8" ht="18.75" thickBot="1" x14ac:dyDescent="0.3">
      <c r="A3" s="107"/>
      <c r="B3" s="107"/>
      <c r="C3" s="204" t="s">
        <v>173</v>
      </c>
      <c r="D3" s="107"/>
      <c r="E3" s="107"/>
      <c r="F3" s="107"/>
      <c r="G3" s="107"/>
    </row>
    <row r="4" spans="1:8" x14ac:dyDescent="0.25">
      <c r="A4" s="586" t="s">
        <v>3</v>
      </c>
      <c r="B4" s="588" t="s">
        <v>89</v>
      </c>
      <c r="C4" s="588" t="s">
        <v>90</v>
      </c>
      <c r="D4" s="609" t="s">
        <v>91</v>
      </c>
      <c r="E4" s="609" t="s">
        <v>85</v>
      </c>
      <c r="F4" s="612" t="s">
        <v>6</v>
      </c>
      <c r="G4" s="107"/>
    </row>
    <row r="5" spans="1:8" x14ac:dyDescent="0.25">
      <c r="A5" s="587"/>
      <c r="B5" s="589"/>
      <c r="C5" s="589"/>
      <c r="D5" s="610"/>
      <c r="E5" s="610"/>
      <c r="F5" s="613"/>
      <c r="G5" s="107"/>
    </row>
    <row r="6" spans="1:8" x14ac:dyDescent="0.25">
      <c r="A6" s="205"/>
      <c r="B6" s="206"/>
      <c r="C6" s="110"/>
      <c r="D6" s="611"/>
      <c r="E6" s="611"/>
      <c r="F6" s="614"/>
      <c r="G6" s="107"/>
    </row>
    <row r="7" spans="1:8" x14ac:dyDescent="0.25">
      <c r="A7" s="111">
        <v>1</v>
      </c>
      <c r="B7" s="112">
        <v>2</v>
      </c>
      <c r="C7" s="131">
        <v>3</v>
      </c>
      <c r="D7" s="218">
        <v>4</v>
      </c>
      <c r="E7" s="218">
        <v>5</v>
      </c>
      <c r="F7" s="219">
        <v>6</v>
      </c>
      <c r="G7" s="107"/>
    </row>
    <row r="8" spans="1:8" x14ac:dyDescent="0.25">
      <c r="A8" s="132" t="s">
        <v>13</v>
      </c>
      <c r="B8" s="133"/>
      <c r="C8" s="134" t="s">
        <v>14</v>
      </c>
      <c r="D8" s="118">
        <v>19300</v>
      </c>
      <c r="E8" s="118">
        <v>19298.849999999999</v>
      </c>
      <c r="F8" s="119">
        <f t="shared" ref="F8:F42" si="0">E8/D8*100</f>
        <v>99.994041450777189</v>
      </c>
      <c r="G8" s="107"/>
    </row>
    <row r="9" spans="1:8" ht="25.5" x14ac:dyDescent="0.25">
      <c r="A9" s="135"/>
      <c r="B9" s="140">
        <v>15013</v>
      </c>
      <c r="C9" s="141" t="s">
        <v>96</v>
      </c>
      <c r="D9" s="138">
        <v>19300</v>
      </c>
      <c r="E9" s="138">
        <v>19298.849999999999</v>
      </c>
      <c r="F9" s="139">
        <f t="shared" si="0"/>
        <v>99.994041450777189</v>
      </c>
      <c r="G9" s="107"/>
    </row>
    <row r="10" spans="1:8" x14ac:dyDescent="0.25">
      <c r="A10" s="132" t="s">
        <v>17</v>
      </c>
      <c r="B10" s="133"/>
      <c r="C10" s="134" t="s">
        <v>18</v>
      </c>
      <c r="D10" s="118">
        <v>421377</v>
      </c>
      <c r="E10" s="118">
        <v>421288.67</v>
      </c>
      <c r="F10" s="119">
        <f t="shared" si="0"/>
        <v>99.979037773775019</v>
      </c>
      <c r="G10" s="107"/>
    </row>
    <row r="11" spans="1:8" x14ac:dyDescent="0.25">
      <c r="A11" s="135"/>
      <c r="B11" s="140">
        <v>50095</v>
      </c>
      <c r="C11" s="137" t="s">
        <v>100</v>
      </c>
      <c r="D11" s="138">
        <v>421377</v>
      </c>
      <c r="E11" s="138">
        <v>421288.67</v>
      </c>
      <c r="F11" s="139">
        <f t="shared" si="0"/>
        <v>99.979037773775019</v>
      </c>
      <c r="G11" s="107"/>
      <c r="H11" s="107"/>
    </row>
    <row r="12" spans="1:8" x14ac:dyDescent="0.25">
      <c r="A12" s="132" t="s">
        <v>20</v>
      </c>
      <c r="B12" s="133"/>
      <c r="C12" s="134" t="s">
        <v>21</v>
      </c>
      <c r="D12" s="118">
        <f>D13+D14</f>
        <v>3328784</v>
      </c>
      <c r="E12" s="118">
        <f>E13+E14</f>
        <v>3328008.48</v>
      </c>
      <c r="F12" s="119">
        <f t="shared" si="0"/>
        <v>99.976702603713548</v>
      </c>
      <c r="G12" s="117"/>
      <c r="H12" s="117"/>
    </row>
    <row r="13" spans="1:8" x14ac:dyDescent="0.25">
      <c r="A13" s="143"/>
      <c r="B13" s="144">
        <v>60014</v>
      </c>
      <c r="C13" s="145" t="s">
        <v>101</v>
      </c>
      <c r="D13" s="138">
        <v>156000</v>
      </c>
      <c r="E13" s="138">
        <v>155910.79</v>
      </c>
      <c r="F13" s="139">
        <f t="shared" si="0"/>
        <v>99.9428141025641</v>
      </c>
      <c r="G13" s="107"/>
      <c r="H13" s="107"/>
    </row>
    <row r="14" spans="1:8" x14ac:dyDescent="0.25">
      <c r="A14" s="146"/>
      <c r="B14" s="147">
        <v>60016</v>
      </c>
      <c r="C14" s="148" t="s">
        <v>102</v>
      </c>
      <c r="D14" s="138">
        <v>3172784</v>
      </c>
      <c r="E14" s="138">
        <v>3172097.69</v>
      </c>
      <c r="F14" s="139">
        <f t="shared" si="0"/>
        <v>99.978368839479771</v>
      </c>
      <c r="G14" s="107"/>
      <c r="H14" s="107"/>
    </row>
    <row r="15" spans="1:8" x14ac:dyDescent="0.25">
      <c r="A15" s="149">
        <v>630</v>
      </c>
      <c r="B15" s="150"/>
      <c r="C15" s="151" t="s">
        <v>25</v>
      </c>
      <c r="D15" s="118">
        <v>38200</v>
      </c>
      <c r="E15" s="118">
        <v>38133.39</v>
      </c>
      <c r="F15" s="119">
        <f t="shared" si="0"/>
        <v>99.825628272251308</v>
      </c>
      <c r="G15" s="107"/>
      <c r="H15" s="107"/>
    </row>
    <row r="16" spans="1:8" ht="25.5" x14ac:dyDescent="0.25">
      <c r="A16" s="146"/>
      <c r="B16" s="147">
        <v>63003</v>
      </c>
      <c r="C16" s="152" t="s">
        <v>103</v>
      </c>
      <c r="D16" s="138">
        <v>38200</v>
      </c>
      <c r="E16" s="138">
        <v>38133.39</v>
      </c>
      <c r="F16" s="139">
        <f t="shared" si="0"/>
        <v>99.825628272251308</v>
      </c>
      <c r="G16" s="107"/>
      <c r="H16" s="107"/>
    </row>
    <row r="17" spans="1:8" x14ac:dyDescent="0.25">
      <c r="A17" s="149">
        <v>700</v>
      </c>
      <c r="B17" s="153"/>
      <c r="C17" s="151" t="s">
        <v>28</v>
      </c>
      <c r="D17" s="118">
        <v>808400</v>
      </c>
      <c r="E17" s="118">
        <v>808400</v>
      </c>
      <c r="F17" s="119">
        <f t="shared" si="0"/>
        <v>100</v>
      </c>
      <c r="G17" s="117"/>
      <c r="H17" s="117"/>
    </row>
    <row r="18" spans="1:8" x14ac:dyDescent="0.25">
      <c r="A18" s="154"/>
      <c r="B18" s="155">
        <v>70005</v>
      </c>
      <c r="C18" s="145" t="s">
        <v>104</v>
      </c>
      <c r="D18" s="138">
        <v>808400</v>
      </c>
      <c r="E18" s="138">
        <v>808400</v>
      </c>
      <c r="F18" s="139">
        <f t="shared" si="0"/>
        <v>100</v>
      </c>
      <c r="G18" s="107"/>
      <c r="H18" s="107"/>
    </row>
    <row r="19" spans="1:8" x14ac:dyDescent="0.25">
      <c r="A19" s="156">
        <v>750</v>
      </c>
      <c r="B19" s="157"/>
      <c r="C19" s="158" t="s">
        <v>37</v>
      </c>
      <c r="D19" s="118">
        <v>88000</v>
      </c>
      <c r="E19" s="118">
        <v>87948.69</v>
      </c>
      <c r="F19" s="119">
        <f t="shared" si="0"/>
        <v>99.941693181818181</v>
      </c>
      <c r="G19" s="117"/>
      <c r="H19" s="117"/>
    </row>
    <row r="20" spans="1:8" ht="25.5" x14ac:dyDescent="0.25">
      <c r="A20" s="159"/>
      <c r="B20" s="160">
        <v>75023</v>
      </c>
      <c r="C20" s="162" t="s">
        <v>109</v>
      </c>
      <c r="D20" s="138">
        <v>88000</v>
      </c>
      <c r="E20" s="138">
        <v>87948.69</v>
      </c>
      <c r="F20" s="139">
        <f t="shared" si="0"/>
        <v>99.941693181818181</v>
      </c>
      <c r="G20" s="107"/>
      <c r="H20" s="107"/>
    </row>
    <row r="21" spans="1:8" ht="25.5" x14ac:dyDescent="0.25">
      <c r="A21" s="156">
        <v>754</v>
      </c>
      <c r="B21" s="157"/>
      <c r="C21" s="163" t="s">
        <v>42</v>
      </c>
      <c r="D21" s="118">
        <v>67400</v>
      </c>
      <c r="E21" s="118">
        <v>31846</v>
      </c>
      <c r="F21" s="119">
        <f t="shared" si="0"/>
        <v>47.249258160237389</v>
      </c>
      <c r="G21" s="107"/>
      <c r="H21" s="107"/>
    </row>
    <row r="22" spans="1:8" x14ac:dyDescent="0.25">
      <c r="A22" s="159"/>
      <c r="B22" s="160">
        <v>75412</v>
      </c>
      <c r="C22" s="161" t="s">
        <v>115</v>
      </c>
      <c r="D22" s="138">
        <v>67400</v>
      </c>
      <c r="E22" s="138">
        <v>31846</v>
      </c>
      <c r="F22" s="139">
        <f t="shared" si="0"/>
        <v>47.249258160237389</v>
      </c>
      <c r="G22" s="117"/>
      <c r="H22" s="117"/>
    </row>
    <row r="23" spans="1:8" x14ac:dyDescent="0.25">
      <c r="A23" s="156">
        <v>801</v>
      </c>
      <c r="B23" s="157"/>
      <c r="C23" s="158" t="s">
        <v>63</v>
      </c>
      <c r="D23" s="118">
        <f>D24+D25</f>
        <v>483406</v>
      </c>
      <c r="E23" s="118">
        <f>E24+E25</f>
        <v>483389.26</v>
      </c>
      <c r="F23" s="119">
        <f t="shared" si="0"/>
        <v>99.996537072357398</v>
      </c>
      <c r="G23" s="107"/>
      <c r="H23" s="107"/>
    </row>
    <row r="24" spans="1:8" x14ac:dyDescent="0.25">
      <c r="A24" s="159"/>
      <c r="B24" s="160">
        <v>80101</v>
      </c>
      <c r="C24" s="161" t="s">
        <v>124</v>
      </c>
      <c r="D24" s="138">
        <v>478486</v>
      </c>
      <c r="E24" s="138">
        <v>478469.26</v>
      </c>
      <c r="F24" s="139">
        <f t="shared" si="0"/>
        <v>99.996501465037653</v>
      </c>
      <c r="G24" s="117"/>
      <c r="H24" s="117"/>
    </row>
    <row r="25" spans="1:8" x14ac:dyDescent="0.25">
      <c r="A25" s="159"/>
      <c r="B25" s="160">
        <v>80104</v>
      </c>
      <c r="C25" s="161" t="s">
        <v>126</v>
      </c>
      <c r="D25" s="138">
        <v>4920</v>
      </c>
      <c r="E25" s="138">
        <v>4920</v>
      </c>
      <c r="F25" s="139">
        <f t="shared" si="0"/>
        <v>100</v>
      </c>
      <c r="G25" s="117"/>
      <c r="H25" s="117"/>
    </row>
    <row r="26" spans="1:8" x14ac:dyDescent="0.25">
      <c r="A26" s="156">
        <v>851</v>
      </c>
      <c r="B26" s="157"/>
      <c r="C26" s="158" t="s">
        <v>67</v>
      </c>
      <c r="D26" s="118">
        <v>3000</v>
      </c>
      <c r="E26" s="118">
        <v>2999</v>
      </c>
      <c r="F26" s="119">
        <f t="shared" si="0"/>
        <v>99.966666666666669</v>
      </c>
      <c r="G26" s="107"/>
      <c r="H26" s="107"/>
    </row>
    <row r="27" spans="1:8" x14ac:dyDescent="0.25">
      <c r="A27" s="159"/>
      <c r="B27" s="160">
        <v>85154</v>
      </c>
      <c r="C27" s="161" t="s">
        <v>132</v>
      </c>
      <c r="D27" s="138">
        <v>3000</v>
      </c>
      <c r="E27" s="138">
        <v>2999</v>
      </c>
      <c r="F27" s="139">
        <f t="shared" si="0"/>
        <v>99.966666666666669</v>
      </c>
      <c r="G27" s="117"/>
      <c r="H27" s="117"/>
    </row>
    <row r="28" spans="1:8" x14ac:dyDescent="0.25">
      <c r="A28" s="156">
        <v>852</v>
      </c>
      <c r="B28" s="157"/>
      <c r="C28" s="158" t="s">
        <v>68</v>
      </c>
      <c r="D28" s="118">
        <v>5550</v>
      </c>
      <c r="E28" s="118">
        <v>5540</v>
      </c>
      <c r="F28" s="119">
        <f t="shared" si="0"/>
        <v>99.819819819819827</v>
      </c>
      <c r="G28" s="107"/>
      <c r="H28" s="107"/>
    </row>
    <row r="29" spans="1:8" x14ac:dyDescent="0.25">
      <c r="A29" s="159"/>
      <c r="B29" s="160">
        <v>85219</v>
      </c>
      <c r="C29" s="161" t="s">
        <v>139</v>
      </c>
      <c r="D29" s="138">
        <v>5550</v>
      </c>
      <c r="E29" s="138">
        <v>5540</v>
      </c>
      <c r="F29" s="139">
        <f t="shared" si="0"/>
        <v>99.819819819819827</v>
      </c>
      <c r="G29" s="117"/>
      <c r="H29" s="117"/>
    </row>
    <row r="30" spans="1:8" ht="25.5" x14ac:dyDescent="0.25">
      <c r="A30" s="156">
        <v>853</v>
      </c>
      <c r="B30" s="157"/>
      <c r="C30" s="163" t="s">
        <v>70</v>
      </c>
      <c r="D30" s="118">
        <v>413583</v>
      </c>
      <c r="E30" s="118">
        <v>413130.19</v>
      </c>
      <c r="F30" s="119">
        <f t="shared" si="0"/>
        <v>99.890515325823358</v>
      </c>
      <c r="G30" s="107"/>
      <c r="H30" s="107"/>
    </row>
    <row r="31" spans="1:8" x14ac:dyDescent="0.25">
      <c r="A31" s="159"/>
      <c r="B31" s="160">
        <v>85395</v>
      </c>
      <c r="C31" s="161" t="s">
        <v>100</v>
      </c>
      <c r="D31" s="138">
        <v>413583</v>
      </c>
      <c r="E31" s="138">
        <v>413130.19</v>
      </c>
      <c r="F31" s="139">
        <f t="shared" si="0"/>
        <v>99.890515325823358</v>
      </c>
      <c r="G31" s="107"/>
      <c r="H31" s="107"/>
    </row>
    <row r="32" spans="1:8" ht="25.5" x14ac:dyDescent="0.25">
      <c r="A32" s="149">
        <v>900</v>
      </c>
      <c r="B32" s="153"/>
      <c r="C32" s="187" t="s">
        <v>72</v>
      </c>
      <c r="D32" s="118">
        <f>D33+D34+D35+D36+D37+D38</f>
        <v>2416352</v>
      </c>
      <c r="E32" s="118">
        <f>E33+E34+E35+E36+E37+E38</f>
        <v>2385987.7400000002</v>
      </c>
      <c r="F32" s="119">
        <f t="shared" si="0"/>
        <v>98.74338424203097</v>
      </c>
      <c r="G32" s="107"/>
      <c r="H32" s="107"/>
    </row>
    <row r="33" spans="1:8" x14ac:dyDescent="0.25">
      <c r="A33" s="159"/>
      <c r="B33" s="160">
        <v>90001</v>
      </c>
      <c r="C33" s="161" t="s">
        <v>143</v>
      </c>
      <c r="D33" s="138">
        <v>676000</v>
      </c>
      <c r="E33" s="138">
        <v>645802.01</v>
      </c>
      <c r="F33" s="139">
        <f t="shared" si="0"/>
        <v>95.532841715976332</v>
      </c>
      <c r="G33" s="117"/>
      <c r="H33" s="117"/>
    </row>
    <row r="34" spans="1:8" x14ac:dyDescent="0.25">
      <c r="A34" s="159"/>
      <c r="B34" s="160">
        <v>90002</v>
      </c>
      <c r="C34" s="161" t="s">
        <v>144</v>
      </c>
      <c r="D34" s="138">
        <v>9960</v>
      </c>
      <c r="E34" s="138">
        <v>9959.8799999999992</v>
      </c>
      <c r="F34" s="139">
        <f t="shared" si="0"/>
        <v>99.998795180722894</v>
      </c>
      <c r="G34" s="107"/>
      <c r="H34" s="107"/>
    </row>
    <row r="35" spans="1:8" x14ac:dyDescent="0.25">
      <c r="A35" s="159"/>
      <c r="B35" s="160">
        <v>90004</v>
      </c>
      <c r="C35" s="161" t="s">
        <v>146</v>
      </c>
      <c r="D35" s="138">
        <v>106720</v>
      </c>
      <c r="E35" s="138">
        <v>106718.42</v>
      </c>
      <c r="F35" s="139">
        <f t="shared" si="0"/>
        <v>99.998519490254864</v>
      </c>
      <c r="G35" s="107"/>
      <c r="H35" s="107"/>
    </row>
    <row r="36" spans="1:8" ht="25.5" x14ac:dyDescent="0.25">
      <c r="A36" s="159"/>
      <c r="B36" s="160">
        <v>90005</v>
      </c>
      <c r="C36" s="162" t="s">
        <v>147</v>
      </c>
      <c r="D36" s="138">
        <v>261000</v>
      </c>
      <c r="E36" s="138">
        <v>260924.44</v>
      </c>
      <c r="F36" s="139">
        <f t="shared" si="0"/>
        <v>99.971049808429129</v>
      </c>
      <c r="G36" s="107"/>
      <c r="H36" s="107"/>
    </row>
    <row r="37" spans="1:8" x14ac:dyDescent="0.25">
      <c r="A37" s="159"/>
      <c r="B37" s="160">
        <v>90015</v>
      </c>
      <c r="C37" s="161" t="s">
        <v>148</v>
      </c>
      <c r="D37" s="188">
        <v>208300</v>
      </c>
      <c r="E37" s="188">
        <v>208211.42</v>
      </c>
      <c r="F37" s="189">
        <f t="shared" si="0"/>
        <v>99.957474795967357</v>
      </c>
      <c r="G37" s="107"/>
      <c r="H37" s="107"/>
    </row>
    <row r="38" spans="1:8" x14ac:dyDescent="0.25">
      <c r="A38" s="146"/>
      <c r="B38" s="147">
        <v>90017</v>
      </c>
      <c r="C38" s="148" t="s">
        <v>149</v>
      </c>
      <c r="D38" s="181">
        <v>1154372</v>
      </c>
      <c r="E38" s="181">
        <v>1154371.57</v>
      </c>
      <c r="F38" s="182">
        <f t="shared" si="0"/>
        <v>99.999962750309265</v>
      </c>
      <c r="G38" s="107"/>
      <c r="H38" s="107"/>
    </row>
    <row r="39" spans="1:8" x14ac:dyDescent="0.25">
      <c r="A39" s="149">
        <v>926</v>
      </c>
      <c r="B39" s="153"/>
      <c r="C39" s="67" t="s">
        <v>74</v>
      </c>
      <c r="D39" s="118">
        <f>D40+D41</f>
        <v>565350</v>
      </c>
      <c r="E39" s="118">
        <f>E40+E41</f>
        <v>565344.19999999995</v>
      </c>
      <c r="F39" s="119">
        <f t="shared" si="0"/>
        <v>99.998974086848847</v>
      </c>
      <c r="G39" s="107"/>
      <c r="H39" s="107"/>
    </row>
    <row r="40" spans="1:8" x14ac:dyDescent="0.25">
      <c r="A40" s="159"/>
      <c r="B40" s="160">
        <v>92601</v>
      </c>
      <c r="C40" s="161" t="s">
        <v>153</v>
      </c>
      <c r="D40" s="138">
        <v>471460</v>
      </c>
      <c r="E40" s="138">
        <v>471455.79</v>
      </c>
      <c r="F40" s="139">
        <f t="shared" si="0"/>
        <v>99.999107029228355</v>
      </c>
      <c r="G40" s="117"/>
      <c r="H40" s="117"/>
    </row>
    <row r="41" spans="1:8" x14ac:dyDescent="0.25">
      <c r="A41" s="159"/>
      <c r="B41" s="160">
        <v>92604</v>
      </c>
      <c r="C41" s="161" t="s">
        <v>154</v>
      </c>
      <c r="D41" s="138">
        <v>93890</v>
      </c>
      <c r="E41" s="138">
        <v>93888.41</v>
      </c>
      <c r="F41" s="139">
        <f t="shared" si="0"/>
        <v>99.998306528916828</v>
      </c>
      <c r="G41" s="107"/>
      <c r="H41" s="107"/>
    </row>
    <row r="42" spans="1:8" ht="15.75" thickBot="1" x14ac:dyDescent="0.3">
      <c r="A42" s="603" t="s">
        <v>174</v>
      </c>
      <c r="B42" s="604"/>
      <c r="C42" s="604"/>
      <c r="D42" s="128">
        <f>D39+D32+D30+D28+D26+D23+D21+D19+D17+D15+D12+D10+D8</f>
        <v>8658702</v>
      </c>
      <c r="E42" s="128">
        <f>E39+E32+E30+E28+E26+E23+E21+E19+E17+E15+E12+E10+E8</f>
        <v>8591314.4699999988</v>
      </c>
      <c r="F42" s="198">
        <f t="shared" si="0"/>
        <v>99.221736352631126</v>
      </c>
      <c r="G42" s="107"/>
      <c r="H42" s="107"/>
    </row>
    <row r="43" spans="1:8" x14ac:dyDescent="0.25">
      <c r="A43" s="107"/>
      <c r="B43" s="107"/>
      <c r="C43" s="120"/>
      <c r="D43" s="117"/>
      <c r="E43" s="117"/>
      <c r="F43" s="117"/>
      <c r="G43" s="107"/>
      <c r="H43" s="107"/>
    </row>
    <row r="44" spans="1:8" x14ac:dyDescent="0.25">
      <c r="A44" s="121"/>
      <c r="B44" s="121"/>
      <c r="C44" s="120"/>
      <c r="D44" s="117"/>
      <c r="E44" s="117"/>
      <c r="F44" s="117"/>
      <c r="G44" s="107"/>
      <c r="H44" s="107"/>
    </row>
    <row r="45" spans="1:8" x14ac:dyDescent="0.25">
      <c r="A45" s="107"/>
      <c r="B45" s="107"/>
      <c r="C45" s="120"/>
      <c r="D45" s="190"/>
      <c r="E45" s="190"/>
      <c r="F45" s="117"/>
      <c r="G45" s="107"/>
      <c r="H45" s="107"/>
    </row>
    <row r="46" spans="1:8" x14ac:dyDescent="0.25">
      <c r="C46" s="120"/>
      <c r="D46" s="117"/>
      <c r="E46" s="117"/>
      <c r="F46" s="117"/>
      <c r="G46" s="107"/>
      <c r="H46" s="107"/>
    </row>
    <row r="47" spans="1:8" x14ac:dyDescent="0.25">
      <c r="C47" s="120"/>
      <c r="D47" s="117"/>
      <c r="E47" s="117"/>
      <c r="F47" s="117"/>
    </row>
    <row r="48" spans="1:8" x14ac:dyDescent="0.25">
      <c r="C48" s="120"/>
      <c r="D48" s="117"/>
      <c r="E48" s="117"/>
      <c r="F48" s="117"/>
    </row>
    <row r="49" spans="3:6" x14ac:dyDescent="0.25">
      <c r="C49" s="120"/>
      <c r="D49" s="117"/>
      <c r="E49" s="117"/>
      <c r="F49" s="117"/>
    </row>
    <row r="50" spans="3:6" x14ac:dyDescent="0.25">
      <c r="C50" s="120"/>
      <c r="D50" s="117"/>
      <c r="E50" s="117"/>
      <c r="F50" s="117"/>
    </row>
    <row r="51" spans="3:6" x14ac:dyDescent="0.25">
      <c r="C51" s="120"/>
      <c r="D51" s="117"/>
      <c r="E51" s="117"/>
      <c r="F51" s="117"/>
    </row>
    <row r="52" spans="3:6" x14ac:dyDescent="0.25">
      <c r="C52" s="120"/>
      <c r="D52" s="117"/>
      <c r="E52" s="117"/>
      <c r="F52" s="117"/>
    </row>
    <row r="53" spans="3:6" x14ac:dyDescent="0.25">
      <c r="C53" s="120"/>
      <c r="D53" s="117"/>
      <c r="E53" s="117"/>
      <c r="F53" s="117"/>
    </row>
    <row r="54" spans="3:6" x14ac:dyDescent="0.25">
      <c r="C54" s="120"/>
      <c r="D54" s="117"/>
      <c r="E54" s="117"/>
      <c r="F54" s="117"/>
    </row>
    <row r="55" spans="3:6" x14ac:dyDescent="0.25">
      <c r="C55" s="120"/>
      <c r="D55" s="117"/>
      <c r="E55" s="117"/>
      <c r="F55" s="117"/>
    </row>
    <row r="56" spans="3:6" x14ac:dyDescent="0.25">
      <c r="C56" s="120"/>
      <c r="D56" s="117"/>
      <c r="E56" s="117"/>
      <c r="F56" s="117"/>
    </row>
    <row r="57" spans="3:6" x14ac:dyDescent="0.25">
      <c r="C57" s="120"/>
      <c r="D57" s="117"/>
      <c r="E57" s="117"/>
      <c r="F57" s="117"/>
    </row>
    <row r="58" spans="3:6" x14ac:dyDescent="0.25">
      <c r="C58" s="120"/>
      <c r="D58" s="117"/>
      <c r="E58" s="117"/>
      <c r="F58" s="117"/>
    </row>
    <row r="59" spans="3:6" x14ac:dyDescent="0.25">
      <c r="C59" s="120"/>
      <c r="D59" s="117"/>
      <c r="E59" s="117"/>
      <c r="F59" s="117"/>
    </row>
    <row r="60" spans="3:6" x14ac:dyDescent="0.25">
      <c r="C60" s="120"/>
      <c r="D60" s="117"/>
      <c r="E60" s="117"/>
      <c r="F60" s="117"/>
    </row>
    <row r="61" spans="3:6" x14ac:dyDescent="0.25">
      <c r="C61" s="120"/>
      <c r="D61" s="117"/>
      <c r="E61" s="117"/>
      <c r="F61" s="117"/>
    </row>
    <row r="62" spans="3:6" x14ac:dyDescent="0.25">
      <c r="C62" s="120"/>
      <c r="D62" s="117"/>
      <c r="E62" s="117"/>
      <c r="F62" s="117"/>
    </row>
    <row r="63" spans="3:6" x14ac:dyDescent="0.25">
      <c r="C63" s="120"/>
      <c r="D63" s="117"/>
      <c r="E63" s="117"/>
      <c r="F63" s="117"/>
    </row>
    <row r="64" spans="3:6" x14ac:dyDescent="0.25">
      <c r="C64" s="120"/>
      <c r="D64" s="117"/>
      <c r="E64" s="117"/>
      <c r="F64" s="117"/>
    </row>
    <row r="65" spans="3:6" x14ac:dyDescent="0.25">
      <c r="C65" s="120"/>
      <c r="D65" s="117"/>
      <c r="E65" s="117"/>
      <c r="F65" s="117"/>
    </row>
    <row r="66" spans="3:6" x14ac:dyDescent="0.25">
      <c r="C66" s="120"/>
      <c r="D66" s="117"/>
      <c r="E66" s="117"/>
      <c r="F66" s="117"/>
    </row>
    <row r="67" spans="3:6" x14ac:dyDescent="0.25">
      <c r="C67" s="120"/>
      <c r="D67" s="117"/>
      <c r="E67" s="117"/>
      <c r="F67" s="117"/>
    </row>
    <row r="68" spans="3:6" x14ac:dyDescent="0.25">
      <c r="C68" s="120"/>
      <c r="D68" s="117"/>
      <c r="E68" s="117"/>
      <c r="F68" s="117"/>
    </row>
    <row r="69" spans="3:6" x14ac:dyDescent="0.25">
      <c r="C69" s="120"/>
      <c r="D69" s="117"/>
      <c r="E69" s="117"/>
      <c r="F69" s="117"/>
    </row>
    <row r="70" spans="3:6" x14ac:dyDescent="0.25">
      <c r="C70" s="120"/>
      <c r="D70" s="117"/>
      <c r="E70" s="117"/>
      <c r="F70" s="117"/>
    </row>
    <row r="71" spans="3:6" x14ac:dyDescent="0.25">
      <c r="C71" s="107"/>
      <c r="D71" s="117"/>
      <c r="E71" s="117"/>
      <c r="F71" s="117"/>
    </row>
    <row r="72" spans="3:6" x14ac:dyDescent="0.25">
      <c r="C72" s="107"/>
      <c r="D72" s="117"/>
      <c r="E72" s="117"/>
      <c r="F72" s="117"/>
    </row>
    <row r="73" spans="3:6" x14ac:dyDescent="0.25">
      <c r="C73" s="107"/>
      <c r="D73" s="117"/>
      <c r="E73" s="117"/>
      <c r="F73" s="117"/>
    </row>
    <row r="74" spans="3:6" x14ac:dyDescent="0.25">
      <c r="C74" s="107"/>
      <c r="D74" s="117"/>
      <c r="E74" s="117"/>
      <c r="F74" s="117"/>
    </row>
    <row r="75" spans="3:6" x14ac:dyDescent="0.25">
      <c r="C75" s="107"/>
      <c r="D75" s="117"/>
      <c r="E75" s="117"/>
      <c r="F75" s="117"/>
    </row>
    <row r="76" spans="3:6" x14ac:dyDescent="0.25">
      <c r="C76" s="107"/>
      <c r="D76" s="117"/>
      <c r="E76" s="117"/>
      <c r="F76" s="117"/>
    </row>
    <row r="77" spans="3:6" x14ac:dyDescent="0.25">
      <c r="C77" s="107"/>
      <c r="D77" s="117"/>
      <c r="E77" s="117"/>
      <c r="F77" s="117"/>
    </row>
    <row r="78" spans="3:6" x14ac:dyDescent="0.25">
      <c r="D78" s="117"/>
      <c r="E78" s="117"/>
      <c r="F78" s="117"/>
    </row>
    <row r="79" spans="3:6" x14ac:dyDescent="0.25">
      <c r="D79" s="117"/>
      <c r="E79" s="117"/>
      <c r="F79" s="117"/>
    </row>
    <row r="80" spans="3:6" x14ac:dyDescent="0.25">
      <c r="D80" s="117"/>
      <c r="E80" s="117"/>
      <c r="F80" s="117"/>
    </row>
    <row r="81" spans="4:6" x14ac:dyDescent="0.25">
      <c r="D81" s="117"/>
      <c r="E81" s="117"/>
      <c r="F81" s="117"/>
    </row>
    <row r="82" spans="4:6" x14ac:dyDescent="0.25">
      <c r="D82" s="117"/>
      <c r="E82" s="117"/>
      <c r="F82" s="117"/>
    </row>
    <row r="83" spans="4:6" x14ac:dyDescent="0.25">
      <c r="D83" s="117"/>
      <c r="E83" s="117"/>
      <c r="F83" s="117"/>
    </row>
    <row r="84" spans="4:6" x14ac:dyDescent="0.25">
      <c r="D84" s="117"/>
      <c r="E84" s="117"/>
      <c r="F84" s="117"/>
    </row>
    <row r="85" spans="4:6" x14ac:dyDescent="0.25">
      <c r="D85" s="117"/>
      <c r="E85" s="117"/>
      <c r="F85" s="117"/>
    </row>
    <row r="86" spans="4:6" x14ac:dyDescent="0.25">
      <c r="D86" s="117"/>
      <c r="E86" s="117"/>
      <c r="F86" s="117"/>
    </row>
    <row r="87" spans="4:6" x14ac:dyDescent="0.25">
      <c r="D87" s="117"/>
      <c r="E87" s="117"/>
      <c r="F87" s="117"/>
    </row>
    <row r="88" spans="4:6" x14ac:dyDescent="0.25">
      <c r="D88" s="117"/>
      <c r="E88" s="117"/>
      <c r="F88" s="117"/>
    </row>
    <row r="89" spans="4:6" x14ac:dyDescent="0.25">
      <c r="D89" s="117"/>
      <c r="E89" s="117"/>
      <c r="F89" s="117"/>
    </row>
    <row r="90" spans="4:6" x14ac:dyDescent="0.25">
      <c r="D90" s="117"/>
      <c r="E90" s="117"/>
      <c r="F90" s="117"/>
    </row>
    <row r="91" spans="4:6" x14ac:dyDescent="0.25">
      <c r="D91" s="117"/>
      <c r="E91" s="117"/>
      <c r="F91" s="117"/>
    </row>
    <row r="92" spans="4:6" x14ac:dyDescent="0.25">
      <c r="D92" s="117"/>
      <c r="E92" s="117"/>
      <c r="F92" s="117"/>
    </row>
    <row r="93" spans="4:6" x14ac:dyDescent="0.25">
      <c r="D93" s="117"/>
      <c r="E93" s="117"/>
      <c r="F93" s="117"/>
    </row>
    <row r="94" spans="4:6" x14ac:dyDescent="0.25">
      <c r="D94" s="117"/>
      <c r="E94" s="117"/>
      <c r="F94" s="117"/>
    </row>
    <row r="95" spans="4:6" x14ac:dyDescent="0.25">
      <c r="D95" s="117"/>
      <c r="E95" s="117"/>
      <c r="F95" s="117"/>
    </row>
    <row r="96" spans="4:6" x14ac:dyDescent="0.25">
      <c r="D96" s="117"/>
      <c r="E96" s="117"/>
      <c r="F96" s="117"/>
    </row>
    <row r="97" spans="4:6" x14ac:dyDescent="0.25">
      <c r="D97" s="117"/>
      <c r="E97" s="117"/>
      <c r="F97" s="117"/>
    </row>
    <row r="98" spans="4:6" x14ac:dyDescent="0.25">
      <c r="D98" s="117"/>
      <c r="E98" s="117"/>
      <c r="F98" s="117"/>
    </row>
    <row r="99" spans="4:6" x14ac:dyDescent="0.25">
      <c r="D99" s="117"/>
      <c r="E99" s="117"/>
      <c r="F99" s="117"/>
    </row>
    <row r="100" spans="4:6" x14ac:dyDescent="0.25">
      <c r="D100" s="117"/>
      <c r="E100" s="117"/>
      <c r="F100" s="117"/>
    </row>
    <row r="101" spans="4:6" x14ac:dyDescent="0.25">
      <c r="D101" s="117"/>
      <c r="E101" s="117"/>
      <c r="F101" s="117"/>
    </row>
    <row r="102" spans="4:6" x14ac:dyDescent="0.25">
      <c r="D102" s="117"/>
      <c r="E102" s="117"/>
      <c r="F102" s="117"/>
    </row>
    <row r="103" spans="4:6" x14ac:dyDescent="0.25">
      <c r="D103" s="117"/>
      <c r="E103" s="117"/>
      <c r="F103" s="117"/>
    </row>
    <row r="104" spans="4:6" x14ac:dyDescent="0.25">
      <c r="D104" s="117"/>
      <c r="E104" s="117"/>
      <c r="F104" s="117"/>
    </row>
    <row r="105" spans="4:6" x14ac:dyDescent="0.25">
      <c r="D105" s="117"/>
      <c r="E105" s="117"/>
      <c r="F105" s="117"/>
    </row>
    <row r="106" spans="4:6" x14ac:dyDescent="0.25">
      <c r="D106" s="117"/>
      <c r="E106" s="117"/>
      <c r="F106" s="117"/>
    </row>
    <row r="107" spans="4:6" x14ac:dyDescent="0.25">
      <c r="D107" s="117"/>
      <c r="E107" s="117"/>
      <c r="F107" s="117"/>
    </row>
    <row r="108" spans="4:6" x14ac:dyDescent="0.25">
      <c r="D108" s="117"/>
      <c r="E108" s="117"/>
      <c r="F108" s="117"/>
    </row>
    <row r="109" spans="4:6" x14ac:dyDescent="0.25">
      <c r="D109" s="117"/>
      <c r="E109" s="117"/>
      <c r="F109" s="117"/>
    </row>
    <row r="110" spans="4:6" x14ac:dyDescent="0.25">
      <c r="D110" s="117"/>
      <c r="E110" s="117"/>
      <c r="F110" s="117"/>
    </row>
    <row r="111" spans="4:6" x14ac:dyDescent="0.25">
      <c r="D111" s="117"/>
      <c r="E111" s="117"/>
      <c r="F111" s="117"/>
    </row>
    <row r="112" spans="4:6" x14ac:dyDescent="0.25">
      <c r="D112" s="117"/>
      <c r="E112" s="117"/>
      <c r="F112" s="117"/>
    </row>
    <row r="113" spans="4:6" x14ac:dyDescent="0.25">
      <c r="D113" s="117"/>
      <c r="E113" s="117"/>
      <c r="F113" s="117"/>
    </row>
    <row r="114" spans="4:6" x14ac:dyDescent="0.25">
      <c r="D114" s="117"/>
      <c r="E114" s="117"/>
      <c r="F114" s="117"/>
    </row>
    <row r="115" spans="4:6" x14ac:dyDescent="0.25">
      <c r="D115" s="117"/>
      <c r="E115" s="117"/>
      <c r="F115" s="117"/>
    </row>
    <row r="116" spans="4:6" x14ac:dyDescent="0.25">
      <c r="D116" s="117"/>
      <c r="E116" s="117"/>
      <c r="F116" s="117"/>
    </row>
    <row r="117" spans="4:6" x14ac:dyDescent="0.25">
      <c r="D117" s="117"/>
      <c r="E117" s="117"/>
      <c r="F117" s="117"/>
    </row>
    <row r="118" spans="4:6" x14ac:dyDescent="0.25">
      <c r="D118" s="117"/>
      <c r="E118" s="117"/>
      <c r="F118" s="117"/>
    </row>
    <row r="119" spans="4:6" x14ac:dyDescent="0.25">
      <c r="D119" s="117"/>
      <c r="E119" s="117"/>
      <c r="F119" s="117"/>
    </row>
    <row r="120" spans="4:6" x14ac:dyDescent="0.25">
      <c r="D120" s="117"/>
      <c r="E120" s="117"/>
      <c r="F120" s="117"/>
    </row>
    <row r="121" spans="4:6" x14ac:dyDescent="0.25">
      <c r="D121" s="117"/>
      <c r="E121" s="117"/>
      <c r="F121" s="117"/>
    </row>
    <row r="122" spans="4:6" x14ac:dyDescent="0.25">
      <c r="D122" s="117"/>
      <c r="E122" s="117"/>
      <c r="F122" s="117"/>
    </row>
    <row r="123" spans="4:6" x14ac:dyDescent="0.25">
      <c r="D123" s="117"/>
      <c r="E123" s="117"/>
      <c r="F123" s="117"/>
    </row>
    <row r="124" spans="4:6" x14ac:dyDescent="0.25">
      <c r="D124" s="117"/>
      <c r="E124" s="117"/>
      <c r="F124" s="117"/>
    </row>
    <row r="125" spans="4:6" x14ac:dyDescent="0.25">
      <c r="D125" s="117"/>
      <c r="E125" s="117"/>
      <c r="F125" s="117"/>
    </row>
    <row r="126" spans="4:6" x14ac:dyDescent="0.25">
      <c r="D126" s="117"/>
      <c r="E126" s="117"/>
      <c r="F126" s="117"/>
    </row>
    <row r="127" spans="4:6" x14ac:dyDescent="0.25">
      <c r="D127" s="117"/>
      <c r="E127" s="117"/>
      <c r="F127" s="117"/>
    </row>
    <row r="128" spans="4:6" x14ac:dyDescent="0.25">
      <c r="D128" s="117"/>
      <c r="E128" s="117"/>
      <c r="F128" s="117"/>
    </row>
    <row r="129" spans="4:6" x14ac:dyDescent="0.25">
      <c r="D129" s="117"/>
      <c r="E129" s="117"/>
      <c r="F129" s="117"/>
    </row>
    <row r="130" spans="4:6" x14ac:dyDescent="0.25">
      <c r="D130" s="117"/>
      <c r="E130" s="117"/>
      <c r="F130" s="117"/>
    </row>
    <row r="131" spans="4:6" x14ac:dyDescent="0.25">
      <c r="D131" s="117"/>
      <c r="E131" s="117"/>
      <c r="F131" s="117"/>
    </row>
    <row r="132" spans="4:6" x14ac:dyDescent="0.25">
      <c r="D132" s="117"/>
      <c r="E132" s="117"/>
      <c r="F132" s="117"/>
    </row>
    <row r="133" spans="4:6" x14ac:dyDescent="0.25">
      <c r="D133" s="117"/>
      <c r="E133" s="117"/>
      <c r="F133" s="117"/>
    </row>
    <row r="134" spans="4:6" x14ac:dyDescent="0.25">
      <c r="D134" s="117"/>
      <c r="E134" s="117"/>
      <c r="F134" s="117"/>
    </row>
    <row r="135" spans="4:6" x14ac:dyDescent="0.25">
      <c r="D135" s="117"/>
      <c r="E135" s="117"/>
      <c r="F135" s="117"/>
    </row>
    <row r="136" spans="4:6" x14ac:dyDescent="0.25">
      <c r="D136" s="117"/>
      <c r="E136" s="117"/>
      <c r="F136" s="117"/>
    </row>
    <row r="137" spans="4:6" x14ac:dyDescent="0.25">
      <c r="D137" s="117"/>
      <c r="E137" s="117"/>
      <c r="F137" s="117"/>
    </row>
    <row r="138" spans="4:6" x14ac:dyDescent="0.25">
      <c r="D138" s="117"/>
      <c r="E138" s="117"/>
      <c r="F138" s="117"/>
    </row>
    <row r="139" spans="4:6" x14ac:dyDescent="0.25">
      <c r="D139" s="117"/>
      <c r="E139" s="117"/>
      <c r="F139" s="117"/>
    </row>
    <row r="140" spans="4:6" x14ac:dyDescent="0.25">
      <c r="D140" s="117"/>
      <c r="E140" s="117"/>
      <c r="F140" s="117"/>
    </row>
    <row r="141" spans="4:6" x14ac:dyDescent="0.25">
      <c r="D141" s="117"/>
      <c r="E141" s="117"/>
      <c r="F141" s="117"/>
    </row>
    <row r="142" spans="4:6" x14ac:dyDescent="0.25">
      <c r="D142" s="117"/>
      <c r="E142" s="117"/>
      <c r="F142" s="117"/>
    </row>
    <row r="143" spans="4:6" x14ac:dyDescent="0.25">
      <c r="D143" s="117"/>
      <c r="E143" s="117"/>
      <c r="F143" s="117"/>
    </row>
    <row r="144" spans="4:6" x14ac:dyDescent="0.25">
      <c r="D144" s="117"/>
      <c r="E144" s="117"/>
      <c r="F144" s="117"/>
    </row>
    <row r="145" spans="4:6" x14ac:dyDescent="0.25">
      <c r="D145" s="117"/>
      <c r="E145" s="117"/>
      <c r="F145" s="117"/>
    </row>
    <row r="146" spans="4:6" x14ac:dyDescent="0.25">
      <c r="D146" s="117"/>
      <c r="E146" s="117"/>
      <c r="F146" s="117"/>
    </row>
    <row r="147" spans="4:6" x14ac:dyDescent="0.25">
      <c r="D147" s="117"/>
      <c r="E147" s="117"/>
      <c r="F147" s="117"/>
    </row>
    <row r="148" spans="4:6" x14ac:dyDescent="0.25">
      <c r="D148" s="117"/>
      <c r="E148" s="117"/>
      <c r="F148" s="117"/>
    </row>
    <row r="149" spans="4:6" x14ac:dyDescent="0.25">
      <c r="D149" s="117"/>
      <c r="E149" s="117"/>
      <c r="F149" s="117"/>
    </row>
    <row r="150" spans="4:6" x14ac:dyDescent="0.25">
      <c r="D150" s="117"/>
      <c r="E150" s="117"/>
      <c r="F150" s="117"/>
    </row>
    <row r="151" spans="4:6" x14ac:dyDescent="0.25">
      <c r="D151" s="117"/>
      <c r="E151" s="117"/>
      <c r="F151" s="117"/>
    </row>
    <row r="152" spans="4:6" x14ac:dyDescent="0.25">
      <c r="D152" s="117"/>
      <c r="E152" s="117"/>
      <c r="F152" s="117"/>
    </row>
    <row r="153" spans="4:6" x14ac:dyDescent="0.25">
      <c r="D153" s="117"/>
      <c r="E153" s="117"/>
      <c r="F153" s="117"/>
    </row>
    <row r="154" spans="4:6" x14ac:dyDescent="0.25">
      <c r="D154" s="117"/>
      <c r="E154" s="117"/>
      <c r="F154" s="117"/>
    </row>
    <row r="155" spans="4:6" x14ac:dyDescent="0.25">
      <c r="D155" s="117"/>
      <c r="E155" s="117"/>
      <c r="F155" s="117"/>
    </row>
    <row r="156" spans="4:6" x14ac:dyDescent="0.25">
      <c r="D156" s="117"/>
      <c r="E156" s="117"/>
      <c r="F156" s="117"/>
    </row>
    <row r="157" spans="4:6" x14ac:dyDescent="0.25">
      <c r="D157" s="117"/>
      <c r="E157" s="117"/>
      <c r="F157" s="117"/>
    </row>
    <row r="158" spans="4:6" x14ac:dyDescent="0.25">
      <c r="D158" s="117"/>
      <c r="E158" s="117"/>
      <c r="F158" s="117"/>
    </row>
    <row r="159" spans="4:6" x14ac:dyDescent="0.25">
      <c r="D159" s="117"/>
      <c r="E159" s="117"/>
      <c r="F159" s="117"/>
    </row>
    <row r="160" spans="4:6" x14ac:dyDescent="0.25">
      <c r="D160" s="117"/>
      <c r="E160" s="117"/>
      <c r="F160" s="117"/>
    </row>
    <row r="161" spans="4:6" x14ac:dyDescent="0.25">
      <c r="D161" s="117"/>
      <c r="E161" s="117"/>
      <c r="F161" s="117"/>
    </row>
    <row r="162" spans="4:6" x14ac:dyDescent="0.25">
      <c r="D162" s="117"/>
      <c r="E162" s="117"/>
      <c r="F162" s="117"/>
    </row>
    <row r="163" spans="4:6" x14ac:dyDescent="0.25">
      <c r="D163" s="117"/>
      <c r="E163" s="117"/>
      <c r="F163" s="117"/>
    </row>
    <row r="164" spans="4:6" x14ac:dyDescent="0.25">
      <c r="D164" s="117"/>
      <c r="E164" s="117"/>
      <c r="F164" s="117"/>
    </row>
    <row r="165" spans="4:6" x14ac:dyDescent="0.25">
      <c r="D165" s="117"/>
      <c r="E165" s="117"/>
      <c r="F165" s="117"/>
    </row>
    <row r="166" spans="4:6" x14ac:dyDescent="0.25">
      <c r="D166" s="117"/>
      <c r="E166" s="117"/>
      <c r="F166" s="117"/>
    </row>
    <row r="167" spans="4:6" x14ac:dyDescent="0.25">
      <c r="D167" s="117"/>
      <c r="E167" s="117"/>
      <c r="F167" s="117"/>
    </row>
    <row r="168" spans="4:6" x14ac:dyDescent="0.25">
      <c r="D168" s="117"/>
      <c r="E168" s="117"/>
      <c r="F168" s="117"/>
    </row>
    <row r="169" spans="4:6" x14ac:dyDescent="0.25">
      <c r="D169" s="117"/>
      <c r="E169" s="117"/>
      <c r="F169" s="117"/>
    </row>
    <row r="170" spans="4:6" x14ac:dyDescent="0.25">
      <c r="D170" s="117"/>
      <c r="E170" s="117"/>
      <c r="F170" s="117"/>
    </row>
    <row r="171" spans="4:6" x14ac:dyDescent="0.25">
      <c r="D171" s="117"/>
      <c r="E171" s="117"/>
      <c r="F171" s="117"/>
    </row>
    <row r="172" spans="4:6" x14ac:dyDescent="0.25">
      <c r="D172" s="117"/>
      <c r="E172" s="117"/>
      <c r="F172" s="117"/>
    </row>
    <row r="173" spans="4:6" x14ac:dyDescent="0.25">
      <c r="D173" s="117"/>
      <c r="E173" s="117"/>
      <c r="F173" s="117"/>
    </row>
    <row r="174" spans="4:6" x14ac:dyDescent="0.25">
      <c r="D174" s="117"/>
      <c r="E174" s="117"/>
      <c r="F174" s="117"/>
    </row>
    <row r="175" spans="4:6" x14ac:dyDescent="0.25">
      <c r="D175" s="117"/>
      <c r="E175" s="117"/>
      <c r="F175" s="117"/>
    </row>
    <row r="176" spans="4:6" x14ac:dyDescent="0.25">
      <c r="D176" s="117"/>
      <c r="E176" s="117"/>
      <c r="F176" s="117"/>
    </row>
    <row r="177" spans="4:6" x14ac:dyDescent="0.25">
      <c r="D177" s="117"/>
      <c r="E177" s="117"/>
      <c r="F177" s="117"/>
    </row>
    <row r="178" spans="4:6" x14ac:dyDescent="0.25">
      <c r="D178" s="117"/>
      <c r="E178" s="117"/>
      <c r="F178" s="117"/>
    </row>
    <row r="179" spans="4:6" x14ac:dyDescent="0.25">
      <c r="D179" s="117"/>
      <c r="E179" s="117"/>
      <c r="F179" s="117"/>
    </row>
    <row r="180" spans="4:6" x14ac:dyDescent="0.25">
      <c r="D180" s="117"/>
      <c r="E180" s="117"/>
      <c r="F180" s="117"/>
    </row>
    <row r="181" spans="4:6" x14ac:dyDescent="0.25">
      <c r="D181" s="117"/>
      <c r="E181" s="117"/>
      <c r="F181" s="117"/>
    </row>
  </sheetData>
  <mergeCells count="8">
    <mergeCell ref="A42:C42"/>
    <mergeCell ref="E1:F1"/>
    <mergeCell ref="A4:A5"/>
    <mergeCell ref="B4:B5"/>
    <mergeCell ref="C4:C5"/>
    <mergeCell ref="D4:D6"/>
    <mergeCell ref="E4:E6"/>
    <mergeCell ref="F4:F6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1" zoomScaleNormal="100" workbookViewId="0">
      <selection activeCell="C20" sqref="C20"/>
    </sheetView>
  </sheetViews>
  <sheetFormatPr defaultRowHeight="15" x14ac:dyDescent="0.25"/>
  <cols>
    <col min="1" max="1" width="5.7109375" style="106" customWidth="1"/>
    <col min="2" max="2" width="9.140625" style="106"/>
    <col min="3" max="3" width="37.28515625" style="106" customWidth="1"/>
    <col min="4" max="4" width="14.42578125" style="106" customWidth="1"/>
    <col min="5" max="5" width="13.5703125" style="106" customWidth="1"/>
    <col min="6" max="6" width="12.140625" style="106" customWidth="1"/>
    <col min="7" max="7" width="11.7109375" style="106" bestFit="1" customWidth="1"/>
    <col min="8" max="256" width="9.140625" style="106"/>
    <col min="257" max="257" width="6.5703125" style="106" customWidth="1"/>
    <col min="258" max="258" width="9.140625" style="106"/>
    <col min="259" max="259" width="37.28515625" style="106" customWidth="1"/>
    <col min="260" max="260" width="14.42578125" style="106" customWidth="1"/>
    <col min="261" max="261" width="13.5703125" style="106" customWidth="1"/>
    <col min="262" max="262" width="12.140625" style="106" customWidth="1"/>
    <col min="263" max="263" width="11.7109375" style="106" bestFit="1" customWidth="1"/>
    <col min="264" max="512" width="9.140625" style="106"/>
    <col min="513" max="513" width="6.5703125" style="106" customWidth="1"/>
    <col min="514" max="514" width="9.140625" style="106"/>
    <col min="515" max="515" width="37.28515625" style="106" customWidth="1"/>
    <col min="516" max="516" width="14.42578125" style="106" customWidth="1"/>
    <col min="517" max="517" width="13.5703125" style="106" customWidth="1"/>
    <col min="518" max="518" width="12.140625" style="106" customWidth="1"/>
    <col min="519" max="519" width="11.7109375" style="106" bestFit="1" customWidth="1"/>
    <col min="520" max="768" width="9.140625" style="106"/>
    <col min="769" max="769" width="6.5703125" style="106" customWidth="1"/>
    <col min="770" max="770" width="9.140625" style="106"/>
    <col min="771" max="771" width="37.28515625" style="106" customWidth="1"/>
    <col min="772" max="772" width="14.42578125" style="106" customWidth="1"/>
    <col min="773" max="773" width="13.5703125" style="106" customWidth="1"/>
    <col min="774" max="774" width="12.140625" style="106" customWidth="1"/>
    <col min="775" max="775" width="11.7109375" style="106" bestFit="1" customWidth="1"/>
    <col min="776" max="1024" width="9.140625" style="106"/>
    <col min="1025" max="1025" width="6.5703125" style="106" customWidth="1"/>
    <col min="1026" max="1026" width="9.140625" style="106"/>
    <col min="1027" max="1027" width="37.28515625" style="106" customWidth="1"/>
    <col min="1028" max="1028" width="14.42578125" style="106" customWidth="1"/>
    <col min="1029" max="1029" width="13.5703125" style="106" customWidth="1"/>
    <col min="1030" max="1030" width="12.140625" style="106" customWidth="1"/>
    <col min="1031" max="1031" width="11.7109375" style="106" bestFit="1" customWidth="1"/>
    <col min="1032" max="1280" width="9.140625" style="106"/>
    <col min="1281" max="1281" width="6.5703125" style="106" customWidth="1"/>
    <col min="1282" max="1282" width="9.140625" style="106"/>
    <col min="1283" max="1283" width="37.28515625" style="106" customWidth="1"/>
    <col min="1284" max="1284" width="14.42578125" style="106" customWidth="1"/>
    <col min="1285" max="1285" width="13.5703125" style="106" customWidth="1"/>
    <col min="1286" max="1286" width="12.140625" style="106" customWidth="1"/>
    <col min="1287" max="1287" width="11.7109375" style="106" bestFit="1" customWidth="1"/>
    <col min="1288" max="1536" width="9.140625" style="106"/>
    <col min="1537" max="1537" width="6.5703125" style="106" customWidth="1"/>
    <col min="1538" max="1538" width="9.140625" style="106"/>
    <col min="1539" max="1539" width="37.28515625" style="106" customWidth="1"/>
    <col min="1540" max="1540" width="14.42578125" style="106" customWidth="1"/>
    <col min="1541" max="1541" width="13.5703125" style="106" customWidth="1"/>
    <col min="1542" max="1542" width="12.140625" style="106" customWidth="1"/>
    <col min="1543" max="1543" width="11.7109375" style="106" bestFit="1" customWidth="1"/>
    <col min="1544" max="1792" width="9.140625" style="106"/>
    <col min="1793" max="1793" width="6.5703125" style="106" customWidth="1"/>
    <col min="1794" max="1794" width="9.140625" style="106"/>
    <col min="1795" max="1795" width="37.28515625" style="106" customWidth="1"/>
    <col min="1796" max="1796" width="14.42578125" style="106" customWidth="1"/>
    <col min="1797" max="1797" width="13.5703125" style="106" customWidth="1"/>
    <col min="1798" max="1798" width="12.140625" style="106" customWidth="1"/>
    <col min="1799" max="1799" width="11.7109375" style="106" bestFit="1" customWidth="1"/>
    <col min="1800" max="2048" width="9.140625" style="106"/>
    <col min="2049" max="2049" width="6.5703125" style="106" customWidth="1"/>
    <col min="2050" max="2050" width="9.140625" style="106"/>
    <col min="2051" max="2051" width="37.28515625" style="106" customWidth="1"/>
    <col min="2052" max="2052" width="14.42578125" style="106" customWidth="1"/>
    <col min="2053" max="2053" width="13.5703125" style="106" customWidth="1"/>
    <col min="2054" max="2054" width="12.140625" style="106" customWidth="1"/>
    <col min="2055" max="2055" width="11.7109375" style="106" bestFit="1" customWidth="1"/>
    <col min="2056" max="2304" width="9.140625" style="106"/>
    <col min="2305" max="2305" width="6.5703125" style="106" customWidth="1"/>
    <col min="2306" max="2306" width="9.140625" style="106"/>
    <col min="2307" max="2307" width="37.28515625" style="106" customWidth="1"/>
    <col min="2308" max="2308" width="14.42578125" style="106" customWidth="1"/>
    <col min="2309" max="2309" width="13.5703125" style="106" customWidth="1"/>
    <col min="2310" max="2310" width="12.140625" style="106" customWidth="1"/>
    <col min="2311" max="2311" width="11.7109375" style="106" bestFit="1" customWidth="1"/>
    <col min="2312" max="2560" width="9.140625" style="106"/>
    <col min="2561" max="2561" width="6.5703125" style="106" customWidth="1"/>
    <col min="2562" max="2562" width="9.140625" style="106"/>
    <col min="2563" max="2563" width="37.28515625" style="106" customWidth="1"/>
    <col min="2564" max="2564" width="14.42578125" style="106" customWidth="1"/>
    <col min="2565" max="2565" width="13.5703125" style="106" customWidth="1"/>
    <col min="2566" max="2566" width="12.140625" style="106" customWidth="1"/>
    <col min="2567" max="2567" width="11.7109375" style="106" bestFit="1" customWidth="1"/>
    <col min="2568" max="2816" width="9.140625" style="106"/>
    <col min="2817" max="2817" width="6.5703125" style="106" customWidth="1"/>
    <col min="2818" max="2818" width="9.140625" style="106"/>
    <col min="2819" max="2819" width="37.28515625" style="106" customWidth="1"/>
    <col min="2820" max="2820" width="14.42578125" style="106" customWidth="1"/>
    <col min="2821" max="2821" width="13.5703125" style="106" customWidth="1"/>
    <col min="2822" max="2822" width="12.140625" style="106" customWidth="1"/>
    <col min="2823" max="2823" width="11.7109375" style="106" bestFit="1" customWidth="1"/>
    <col min="2824" max="3072" width="9.140625" style="106"/>
    <col min="3073" max="3073" width="6.5703125" style="106" customWidth="1"/>
    <col min="3074" max="3074" width="9.140625" style="106"/>
    <col min="3075" max="3075" width="37.28515625" style="106" customWidth="1"/>
    <col min="3076" max="3076" width="14.42578125" style="106" customWidth="1"/>
    <col min="3077" max="3077" width="13.5703125" style="106" customWidth="1"/>
    <col min="3078" max="3078" width="12.140625" style="106" customWidth="1"/>
    <col min="3079" max="3079" width="11.7109375" style="106" bestFit="1" customWidth="1"/>
    <col min="3080" max="3328" width="9.140625" style="106"/>
    <col min="3329" max="3329" width="6.5703125" style="106" customWidth="1"/>
    <col min="3330" max="3330" width="9.140625" style="106"/>
    <col min="3331" max="3331" width="37.28515625" style="106" customWidth="1"/>
    <col min="3332" max="3332" width="14.42578125" style="106" customWidth="1"/>
    <col min="3333" max="3333" width="13.5703125" style="106" customWidth="1"/>
    <col min="3334" max="3334" width="12.140625" style="106" customWidth="1"/>
    <col min="3335" max="3335" width="11.7109375" style="106" bestFit="1" customWidth="1"/>
    <col min="3336" max="3584" width="9.140625" style="106"/>
    <col min="3585" max="3585" width="6.5703125" style="106" customWidth="1"/>
    <col min="3586" max="3586" width="9.140625" style="106"/>
    <col min="3587" max="3587" width="37.28515625" style="106" customWidth="1"/>
    <col min="3588" max="3588" width="14.42578125" style="106" customWidth="1"/>
    <col min="3589" max="3589" width="13.5703125" style="106" customWidth="1"/>
    <col min="3590" max="3590" width="12.140625" style="106" customWidth="1"/>
    <col min="3591" max="3591" width="11.7109375" style="106" bestFit="1" customWidth="1"/>
    <col min="3592" max="3840" width="9.140625" style="106"/>
    <col min="3841" max="3841" width="6.5703125" style="106" customWidth="1"/>
    <col min="3842" max="3842" width="9.140625" style="106"/>
    <col min="3843" max="3843" width="37.28515625" style="106" customWidth="1"/>
    <col min="3844" max="3844" width="14.42578125" style="106" customWidth="1"/>
    <col min="3845" max="3845" width="13.5703125" style="106" customWidth="1"/>
    <col min="3846" max="3846" width="12.140625" style="106" customWidth="1"/>
    <col min="3847" max="3847" width="11.7109375" style="106" bestFit="1" customWidth="1"/>
    <col min="3848" max="4096" width="9.140625" style="106"/>
    <col min="4097" max="4097" width="6.5703125" style="106" customWidth="1"/>
    <col min="4098" max="4098" width="9.140625" style="106"/>
    <col min="4099" max="4099" width="37.28515625" style="106" customWidth="1"/>
    <col min="4100" max="4100" width="14.42578125" style="106" customWidth="1"/>
    <col min="4101" max="4101" width="13.5703125" style="106" customWidth="1"/>
    <col min="4102" max="4102" width="12.140625" style="106" customWidth="1"/>
    <col min="4103" max="4103" width="11.7109375" style="106" bestFit="1" customWidth="1"/>
    <col min="4104" max="4352" width="9.140625" style="106"/>
    <col min="4353" max="4353" width="6.5703125" style="106" customWidth="1"/>
    <col min="4354" max="4354" width="9.140625" style="106"/>
    <col min="4355" max="4355" width="37.28515625" style="106" customWidth="1"/>
    <col min="4356" max="4356" width="14.42578125" style="106" customWidth="1"/>
    <col min="4357" max="4357" width="13.5703125" style="106" customWidth="1"/>
    <col min="4358" max="4358" width="12.140625" style="106" customWidth="1"/>
    <col min="4359" max="4359" width="11.7109375" style="106" bestFit="1" customWidth="1"/>
    <col min="4360" max="4608" width="9.140625" style="106"/>
    <col min="4609" max="4609" width="6.5703125" style="106" customWidth="1"/>
    <col min="4610" max="4610" width="9.140625" style="106"/>
    <col min="4611" max="4611" width="37.28515625" style="106" customWidth="1"/>
    <col min="4612" max="4612" width="14.42578125" style="106" customWidth="1"/>
    <col min="4613" max="4613" width="13.5703125" style="106" customWidth="1"/>
    <col min="4614" max="4614" width="12.140625" style="106" customWidth="1"/>
    <col min="4615" max="4615" width="11.7109375" style="106" bestFit="1" customWidth="1"/>
    <col min="4616" max="4864" width="9.140625" style="106"/>
    <col min="4865" max="4865" width="6.5703125" style="106" customWidth="1"/>
    <col min="4866" max="4866" width="9.140625" style="106"/>
    <col min="4867" max="4867" width="37.28515625" style="106" customWidth="1"/>
    <col min="4868" max="4868" width="14.42578125" style="106" customWidth="1"/>
    <col min="4869" max="4869" width="13.5703125" style="106" customWidth="1"/>
    <col min="4870" max="4870" width="12.140625" style="106" customWidth="1"/>
    <col min="4871" max="4871" width="11.7109375" style="106" bestFit="1" customWidth="1"/>
    <col min="4872" max="5120" width="9.140625" style="106"/>
    <col min="5121" max="5121" width="6.5703125" style="106" customWidth="1"/>
    <col min="5122" max="5122" width="9.140625" style="106"/>
    <col min="5123" max="5123" width="37.28515625" style="106" customWidth="1"/>
    <col min="5124" max="5124" width="14.42578125" style="106" customWidth="1"/>
    <col min="5125" max="5125" width="13.5703125" style="106" customWidth="1"/>
    <col min="5126" max="5126" width="12.140625" style="106" customWidth="1"/>
    <col min="5127" max="5127" width="11.7109375" style="106" bestFit="1" customWidth="1"/>
    <col min="5128" max="5376" width="9.140625" style="106"/>
    <col min="5377" max="5377" width="6.5703125" style="106" customWidth="1"/>
    <col min="5378" max="5378" width="9.140625" style="106"/>
    <col min="5379" max="5379" width="37.28515625" style="106" customWidth="1"/>
    <col min="5380" max="5380" width="14.42578125" style="106" customWidth="1"/>
    <col min="5381" max="5381" width="13.5703125" style="106" customWidth="1"/>
    <col min="5382" max="5382" width="12.140625" style="106" customWidth="1"/>
    <col min="5383" max="5383" width="11.7109375" style="106" bestFit="1" customWidth="1"/>
    <col min="5384" max="5632" width="9.140625" style="106"/>
    <col min="5633" max="5633" width="6.5703125" style="106" customWidth="1"/>
    <col min="5634" max="5634" width="9.140625" style="106"/>
    <col min="5635" max="5635" width="37.28515625" style="106" customWidth="1"/>
    <col min="5636" max="5636" width="14.42578125" style="106" customWidth="1"/>
    <col min="5637" max="5637" width="13.5703125" style="106" customWidth="1"/>
    <col min="5638" max="5638" width="12.140625" style="106" customWidth="1"/>
    <col min="5639" max="5639" width="11.7109375" style="106" bestFit="1" customWidth="1"/>
    <col min="5640" max="5888" width="9.140625" style="106"/>
    <col min="5889" max="5889" width="6.5703125" style="106" customWidth="1"/>
    <col min="5890" max="5890" width="9.140625" style="106"/>
    <col min="5891" max="5891" width="37.28515625" style="106" customWidth="1"/>
    <col min="5892" max="5892" width="14.42578125" style="106" customWidth="1"/>
    <col min="5893" max="5893" width="13.5703125" style="106" customWidth="1"/>
    <col min="5894" max="5894" width="12.140625" style="106" customWidth="1"/>
    <col min="5895" max="5895" width="11.7109375" style="106" bestFit="1" customWidth="1"/>
    <col min="5896" max="6144" width="9.140625" style="106"/>
    <col min="6145" max="6145" width="6.5703125" style="106" customWidth="1"/>
    <col min="6146" max="6146" width="9.140625" style="106"/>
    <col min="6147" max="6147" width="37.28515625" style="106" customWidth="1"/>
    <col min="6148" max="6148" width="14.42578125" style="106" customWidth="1"/>
    <col min="6149" max="6149" width="13.5703125" style="106" customWidth="1"/>
    <col min="6150" max="6150" width="12.140625" style="106" customWidth="1"/>
    <col min="6151" max="6151" width="11.7109375" style="106" bestFit="1" customWidth="1"/>
    <col min="6152" max="6400" width="9.140625" style="106"/>
    <col min="6401" max="6401" width="6.5703125" style="106" customWidth="1"/>
    <col min="6402" max="6402" width="9.140625" style="106"/>
    <col min="6403" max="6403" width="37.28515625" style="106" customWidth="1"/>
    <col min="6404" max="6404" width="14.42578125" style="106" customWidth="1"/>
    <col min="6405" max="6405" width="13.5703125" style="106" customWidth="1"/>
    <col min="6406" max="6406" width="12.140625" style="106" customWidth="1"/>
    <col min="6407" max="6407" width="11.7109375" style="106" bestFit="1" customWidth="1"/>
    <col min="6408" max="6656" width="9.140625" style="106"/>
    <col min="6657" max="6657" width="6.5703125" style="106" customWidth="1"/>
    <col min="6658" max="6658" width="9.140625" style="106"/>
    <col min="6659" max="6659" width="37.28515625" style="106" customWidth="1"/>
    <col min="6660" max="6660" width="14.42578125" style="106" customWidth="1"/>
    <col min="6661" max="6661" width="13.5703125" style="106" customWidth="1"/>
    <col min="6662" max="6662" width="12.140625" style="106" customWidth="1"/>
    <col min="6663" max="6663" width="11.7109375" style="106" bestFit="1" customWidth="1"/>
    <col min="6664" max="6912" width="9.140625" style="106"/>
    <col min="6913" max="6913" width="6.5703125" style="106" customWidth="1"/>
    <col min="6914" max="6914" width="9.140625" style="106"/>
    <col min="6915" max="6915" width="37.28515625" style="106" customWidth="1"/>
    <col min="6916" max="6916" width="14.42578125" style="106" customWidth="1"/>
    <col min="6917" max="6917" width="13.5703125" style="106" customWidth="1"/>
    <col min="6918" max="6918" width="12.140625" style="106" customWidth="1"/>
    <col min="6919" max="6919" width="11.7109375" style="106" bestFit="1" customWidth="1"/>
    <col min="6920" max="7168" width="9.140625" style="106"/>
    <col min="7169" max="7169" width="6.5703125" style="106" customWidth="1"/>
    <col min="7170" max="7170" width="9.140625" style="106"/>
    <col min="7171" max="7171" width="37.28515625" style="106" customWidth="1"/>
    <col min="7172" max="7172" width="14.42578125" style="106" customWidth="1"/>
    <col min="7173" max="7173" width="13.5703125" style="106" customWidth="1"/>
    <col min="7174" max="7174" width="12.140625" style="106" customWidth="1"/>
    <col min="7175" max="7175" width="11.7109375" style="106" bestFit="1" customWidth="1"/>
    <col min="7176" max="7424" width="9.140625" style="106"/>
    <col min="7425" max="7425" width="6.5703125" style="106" customWidth="1"/>
    <col min="7426" max="7426" width="9.140625" style="106"/>
    <col min="7427" max="7427" width="37.28515625" style="106" customWidth="1"/>
    <col min="7428" max="7428" width="14.42578125" style="106" customWidth="1"/>
    <col min="7429" max="7429" width="13.5703125" style="106" customWidth="1"/>
    <col min="7430" max="7430" width="12.140625" style="106" customWidth="1"/>
    <col min="7431" max="7431" width="11.7109375" style="106" bestFit="1" customWidth="1"/>
    <col min="7432" max="7680" width="9.140625" style="106"/>
    <col min="7681" max="7681" width="6.5703125" style="106" customWidth="1"/>
    <col min="7682" max="7682" width="9.140625" style="106"/>
    <col min="7683" max="7683" width="37.28515625" style="106" customWidth="1"/>
    <col min="7684" max="7684" width="14.42578125" style="106" customWidth="1"/>
    <col min="7685" max="7685" width="13.5703125" style="106" customWidth="1"/>
    <col min="7686" max="7686" width="12.140625" style="106" customWidth="1"/>
    <col min="7687" max="7687" width="11.7109375" style="106" bestFit="1" customWidth="1"/>
    <col min="7688" max="7936" width="9.140625" style="106"/>
    <col min="7937" max="7937" width="6.5703125" style="106" customWidth="1"/>
    <col min="7938" max="7938" width="9.140625" style="106"/>
    <col min="7939" max="7939" width="37.28515625" style="106" customWidth="1"/>
    <col min="7940" max="7940" width="14.42578125" style="106" customWidth="1"/>
    <col min="7941" max="7941" width="13.5703125" style="106" customWidth="1"/>
    <col min="7942" max="7942" width="12.140625" style="106" customWidth="1"/>
    <col min="7943" max="7943" width="11.7109375" style="106" bestFit="1" customWidth="1"/>
    <col min="7944" max="8192" width="9.140625" style="106"/>
    <col min="8193" max="8193" width="6.5703125" style="106" customWidth="1"/>
    <col min="8194" max="8194" width="9.140625" style="106"/>
    <col min="8195" max="8195" width="37.28515625" style="106" customWidth="1"/>
    <col min="8196" max="8196" width="14.42578125" style="106" customWidth="1"/>
    <col min="8197" max="8197" width="13.5703125" style="106" customWidth="1"/>
    <col min="8198" max="8198" width="12.140625" style="106" customWidth="1"/>
    <col min="8199" max="8199" width="11.7109375" style="106" bestFit="1" customWidth="1"/>
    <col min="8200" max="8448" width="9.140625" style="106"/>
    <col min="8449" max="8449" width="6.5703125" style="106" customWidth="1"/>
    <col min="8450" max="8450" width="9.140625" style="106"/>
    <col min="8451" max="8451" width="37.28515625" style="106" customWidth="1"/>
    <col min="8452" max="8452" width="14.42578125" style="106" customWidth="1"/>
    <col min="8453" max="8453" width="13.5703125" style="106" customWidth="1"/>
    <col min="8454" max="8454" width="12.140625" style="106" customWidth="1"/>
    <col min="8455" max="8455" width="11.7109375" style="106" bestFit="1" customWidth="1"/>
    <col min="8456" max="8704" width="9.140625" style="106"/>
    <col min="8705" max="8705" width="6.5703125" style="106" customWidth="1"/>
    <col min="8706" max="8706" width="9.140625" style="106"/>
    <col min="8707" max="8707" width="37.28515625" style="106" customWidth="1"/>
    <col min="8708" max="8708" width="14.42578125" style="106" customWidth="1"/>
    <col min="8709" max="8709" width="13.5703125" style="106" customWidth="1"/>
    <col min="8710" max="8710" width="12.140625" style="106" customWidth="1"/>
    <col min="8711" max="8711" width="11.7109375" style="106" bestFit="1" customWidth="1"/>
    <col min="8712" max="8960" width="9.140625" style="106"/>
    <col min="8961" max="8961" width="6.5703125" style="106" customWidth="1"/>
    <col min="8962" max="8962" width="9.140625" style="106"/>
    <col min="8963" max="8963" width="37.28515625" style="106" customWidth="1"/>
    <col min="8964" max="8964" width="14.42578125" style="106" customWidth="1"/>
    <col min="8965" max="8965" width="13.5703125" style="106" customWidth="1"/>
    <col min="8966" max="8966" width="12.140625" style="106" customWidth="1"/>
    <col min="8967" max="8967" width="11.7109375" style="106" bestFit="1" customWidth="1"/>
    <col min="8968" max="9216" width="9.140625" style="106"/>
    <col min="9217" max="9217" width="6.5703125" style="106" customWidth="1"/>
    <col min="9218" max="9218" width="9.140625" style="106"/>
    <col min="9219" max="9219" width="37.28515625" style="106" customWidth="1"/>
    <col min="9220" max="9220" width="14.42578125" style="106" customWidth="1"/>
    <col min="9221" max="9221" width="13.5703125" style="106" customWidth="1"/>
    <col min="9222" max="9222" width="12.140625" style="106" customWidth="1"/>
    <col min="9223" max="9223" width="11.7109375" style="106" bestFit="1" customWidth="1"/>
    <col min="9224" max="9472" width="9.140625" style="106"/>
    <col min="9473" max="9473" width="6.5703125" style="106" customWidth="1"/>
    <col min="9474" max="9474" width="9.140625" style="106"/>
    <col min="9475" max="9475" width="37.28515625" style="106" customWidth="1"/>
    <col min="9476" max="9476" width="14.42578125" style="106" customWidth="1"/>
    <col min="9477" max="9477" width="13.5703125" style="106" customWidth="1"/>
    <col min="9478" max="9478" width="12.140625" style="106" customWidth="1"/>
    <col min="9479" max="9479" width="11.7109375" style="106" bestFit="1" customWidth="1"/>
    <col min="9480" max="9728" width="9.140625" style="106"/>
    <col min="9729" max="9729" width="6.5703125" style="106" customWidth="1"/>
    <col min="9730" max="9730" width="9.140625" style="106"/>
    <col min="9731" max="9731" width="37.28515625" style="106" customWidth="1"/>
    <col min="9732" max="9732" width="14.42578125" style="106" customWidth="1"/>
    <col min="9733" max="9733" width="13.5703125" style="106" customWidth="1"/>
    <col min="9734" max="9734" width="12.140625" style="106" customWidth="1"/>
    <col min="9735" max="9735" width="11.7109375" style="106" bestFit="1" customWidth="1"/>
    <col min="9736" max="9984" width="9.140625" style="106"/>
    <col min="9985" max="9985" width="6.5703125" style="106" customWidth="1"/>
    <col min="9986" max="9986" width="9.140625" style="106"/>
    <col min="9987" max="9987" width="37.28515625" style="106" customWidth="1"/>
    <col min="9988" max="9988" width="14.42578125" style="106" customWidth="1"/>
    <col min="9989" max="9989" width="13.5703125" style="106" customWidth="1"/>
    <col min="9990" max="9990" width="12.140625" style="106" customWidth="1"/>
    <col min="9991" max="9991" width="11.7109375" style="106" bestFit="1" customWidth="1"/>
    <col min="9992" max="10240" width="9.140625" style="106"/>
    <col min="10241" max="10241" width="6.5703125" style="106" customWidth="1"/>
    <col min="10242" max="10242" width="9.140625" style="106"/>
    <col min="10243" max="10243" width="37.28515625" style="106" customWidth="1"/>
    <col min="10244" max="10244" width="14.42578125" style="106" customWidth="1"/>
    <col min="10245" max="10245" width="13.5703125" style="106" customWidth="1"/>
    <col min="10246" max="10246" width="12.140625" style="106" customWidth="1"/>
    <col min="10247" max="10247" width="11.7109375" style="106" bestFit="1" customWidth="1"/>
    <col min="10248" max="10496" width="9.140625" style="106"/>
    <col min="10497" max="10497" width="6.5703125" style="106" customWidth="1"/>
    <col min="10498" max="10498" width="9.140625" style="106"/>
    <col min="10499" max="10499" width="37.28515625" style="106" customWidth="1"/>
    <col min="10500" max="10500" width="14.42578125" style="106" customWidth="1"/>
    <col min="10501" max="10501" width="13.5703125" style="106" customWidth="1"/>
    <col min="10502" max="10502" width="12.140625" style="106" customWidth="1"/>
    <col min="10503" max="10503" width="11.7109375" style="106" bestFit="1" customWidth="1"/>
    <col min="10504" max="10752" width="9.140625" style="106"/>
    <col min="10753" max="10753" width="6.5703125" style="106" customWidth="1"/>
    <col min="10754" max="10754" width="9.140625" style="106"/>
    <col min="10755" max="10755" width="37.28515625" style="106" customWidth="1"/>
    <col min="10756" max="10756" width="14.42578125" style="106" customWidth="1"/>
    <col min="10757" max="10757" width="13.5703125" style="106" customWidth="1"/>
    <col min="10758" max="10758" width="12.140625" style="106" customWidth="1"/>
    <col min="10759" max="10759" width="11.7109375" style="106" bestFit="1" customWidth="1"/>
    <col min="10760" max="11008" width="9.140625" style="106"/>
    <col min="11009" max="11009" width="6.5703125" style="106" customWidth="1"/>
    <col min="11010" max="11010" width="9.140625" style="106"/>
    <col min="11011" max="11011" width="37.28515625" style="106" customWidth="1"/>
    <col min="11012" max="11012" width="14.42578125" style="106" customWidth="1"/>
    <col min="11013" max="11013" width="13.5703125" style="106" customWidth="1"/>
    <col min="11014" max="11014" width="12.140625" style="106" customWidth="1"/>
    <col min="11015" max="11015" width="11.7109375" style="106" bestFit="1" customWidth="1"/>
    <col min="11016" max="11264" width="9.140625" style="106"/>
    <col min="11265" max="11265" width="6.5703125" style="106" customWidth="1"/>
    <col min="11266" max="11266" width="9.140625" style="106"/>
    <col min="11267" max="11267" width="37.28515625" style="106" customWidth="1"/>
    <col min="11268" max="11268" width="14.42578125" style="106" customWidth="1"/>
    <col min="11269" max="11269" width="13.5703125" style="106" customWidth="1"/>
    <col min="11270" max="11270" width="12.140625" style="106" customWidth="1"/>
    <col min="11271" max="11271" width="11.7109375" style="106" bestFit="1" customWidth="1"/>
    <col min="11272" max="11520" width="9.140625" style="106"/>
    <col min="11521" max="11521" width="6.5703125" style="106" customWidth="1"/>
    <col min="11522" max="11522" width="9.140625" style="106"/>
    <col min="11523" max="11523" width="37.28515625" style="106" customWidth="1"/>
    <col min="11524" max="11524" width="14.42578125" style="106" customWidth="1"/>
    <col min="11525" max="11525" width="13.5703125" style="106" customWidth="1"/>
    <col min="11526" max="11526" width="12.140625" style="106" customWidth="1"/>
    <col min="11527" max="11527" width="11.7109375" style="106" bestFit="1" customWidth="1"/>
    <col min="11528" max="11776" width="9.140625" style="106"/>
    <col min="11777" max="11777" width="6.5703125" style="106" customWidth="1"/>
    <col min="11778" max="11778" width="9.140625" style="106"/>
    <col min="11779" max="11779" width="37.28515625" style="106" customWidth="1"/>
    <col min="11780" max="11780" width="14.42578125" style="106" customWidth="1"/>
    <col min="11781" max="11781" width="13.5703125" style="106" customWidth="1"/>
    <col min="11782" max="11782" width="12.140625" style="106" customWidth="1"/>
    <col min="11783" max="11783" width="11.7109375" style="106" bestFit="1" customWidth="1"/>
    <col min="11784" max="12032" width="9.140625" style="106"/>
    <col min="12033" max="12033" width="6.5703125" style="106" customWidth="1"/>
    <col min="12034" max="12034" width="9.140625" style="106"/>
    <col min="12035" max="12035" width="37.28515625" style="106" customWidth="1"/>
    <col min="12036" max="12036" width="14.42578125" style="106" customWidth="1"/>
    <col min="12037" max="12037" width="13.5703125" style="106" customWidth="1"/>
    <col min="12038" max="12038" width="12.140625" style="106" customWidth="1"/>
    <col min="12039" max="12039" width="11.7109375" style="106" bestFit="1" customWidth="1"/>
    <col min="12040" max="12288" width="9.140625" style="106"/>
    <col min="12289" max="12289" width="6.5703125" style="106" customWidth="1"/>
    <col min="12290" max="12290" width="9.140625" style="106"/>
    <col min="12291" max="12291" width="37.28515625" style="106" customWidth="1"/>
    <col min="12292" max="12292" width="14.42578125" style="106" customWidth="1"/>
    <col min="12293" max="12293" width="13.5703125" style="106" customWidth="1"/>
    <col min="12294" max="12294" width="12.140625" style="106" customWidth="1"/>
    <col min="12295" max="12295" width="11.7109375" style="106" bestFit="1" customWidth="1"/>
    <col min="12296" max="12544" width="9.140625" style="106"/>
    <col min="12545" max="12545" width="6.5703125" style="106" customWidth="1"/>
    <col min="12546" max="12546" width="9.140625" style="106"/>
    <col min="12547" max="12547" width="37.28515625" style="106" customWidth="1"/>
    <col min="12548" max="12548" width="14.42578125" style="106" customWidth="1"/>
    <col min="12549" max="12549" width="13.5703125" style="106" customWidth="1"/>
    <col min="12550" max="12550" width="12.140625" style="106" customWidth="1"/>
    <col min="12551" max="12551" width="11.7109375" style="106" bestFit="1" customWidth="1"/>
    <col min="12552" max="12800" width="9.140625" style="106"/>
    <col min="12801" max="12801" width="6.5703125" style="106" customWidth="1"/>
    <col min="12802" max="12802" width="9.140625" style="106"/>
    <col min="12803" max="12803" width="37.28515625" style="106" customWidth="1"/>
    <col min="12804" max="12804" width="14.42578125" style="106" customWidth="1"/>
    <col min="12805" max="12805" width="13.5703125" style="106" customWidth="1"/>
    <col min="12806" max="12806" width="12.140625" style="106" customWidth="1"/>
    <col min="12807" max="12807" width="11.7109375" style="106" bestFit="1" customWidth="1"/>
    <col min="12808" max="13056" width="9.140625" style="106"/>
    <col min="13057" max="13057" width="6.5703125" style="106" customWidth="1"/>
    <col min="13058" max="13058" width="9.140625" style="106"/>
    <col min="13059" max="13059" width="37.28515625" style="106" customWidth="1"/>
    <col min="13060" max="13060" width="14.42578125" style="106" customWidth="1"/>
    <col min="13061" max="13061" width="13.5703125" style="106" customWidth="1"/>
    <col min="13062" max="13062" width="12.140625" style="106" customWidth="1"/>
    <col min="13063" max="13063" width="11.7109375" style="106" bestFit="1" customWidth="1"/>
    <col min="13064" max="13312" width="9.140625" style="106"/>
    <col min="13313" max="13313" width="6.5703125" style="106" customWidth="1"/>
    <col min="13314" max="13314" width="9.140625" style="106"/>
    <col min="13315" max="13315" width="37.28515625" style="106" customWidth="1"/>
    <col min="13316" max="13316" width="14.42578125" style="106" customWidth="1"/>
    <col min="13317" max="13317" width="13.5703125" style="106" customWidth="1"/>
    <col min="13318" max="13318" width="12.140625" style="106" customWidth="1"/>
    <col min="13319" max="13319" width="11.7109375" style="106" bestFit="1" customWidth="1"/>
    <col min="13320" max="13568" width="9.140625" style="106"/>
    <col min="13569" max="13569" width="6.5703125" style="106" customWidth="1"/>
    <col min="13570" max="13570" width="9.140625" style="106"/>
    <col min="13571" max="13571" width="37.28515625" style="106" customWidth="1"/>
    <col min="13572" max="13572" width="14.42578125" style="106" customWidth="1"/>
    <col min="13573" max="13573" width="13.5703125" style="106" customWidth="1"/>
    <col min="13574" max="13574" width="12.140625" style="106" customWidth="1"/>
    <col min="13575" max="13575" width="11.7109375" style="106" bestFit="1" customWidth="1"/>
    <col min="13576" max="13824" width="9.140625" style="106"/>
    <col min="13825" max="13825" width="6.5703125" style="106" customWidth="1"/>
    <col min="13826" max="13826" width="9.140625" style="106"/>
    <col min="13827" max="13827" width="37.28515625" style="106" customWidth="1"/>
    <col min="13828" max="13828" width="14.42578125" style="106" customWidth="1"/>
    <col min="13829" max="13829" width="13.5703125" style="106" customWidth="1"/>
    <col min="13830" max="13830" width="12.140625" style="106" customWidth="1"/>
    <col min="13831" max="13831" width="11.7109375" style="106" bestFit="1" customWidth="1"/>
    <col min="13832" max="14080" width="9.140625" style="106"/>
    <col min="14081" max="14081" width="6.5703125" style="106" customWidth="1"/>
    <col min="14082" max="14082" width="9.140625" style="106"/>
    <col min="14083" max="14083" width="37.28515625" style="106" customWidth="1"/>
    <col min="14084" max="14084" width="14.42578125" style="106" customWidth="1"/>
    <col min="14085" max="14085" width="13.5703125" style="106" customWidth="1"/>
    <col min="14086" max="14086" width="12.140625" style="106" customWidth="1"/>
    <col min="14087" max="14087" width="11.7109375" style="106" bestFit="1" customWidth="1"/>
    <col min="14088" max="14336" width="9.140625" style="106"/>
    <col min="14337" max="14337" width="6.5703125" style="106" customWidth="1"/>
    <col min="14338" max="14338" width="9.140625" style="106"/>
    <col min="14339" max="14339" width="37.28515625" style="106" customWidth="1"/>
    <col min="14340" max="14340" width="14.42578125" style="106" customWidth="1"/>
    <col min="14341" max="14341" width="13.5703125" style="106" customWidth="1"/>
    <col min="14342" max="14342" width="12.140625" style="106" customWidth="1"/>
    <col min="14343" max="14343" width="11.7109375" style="106" bestFit="1" customWidth="1"/>
    <col min="14344" max="14592" width="9.140625" style="106"/>
    <col min="14593" max="14593" width="6.5703125" style="106" customWidth="1"/>
    <col min="14594" max="14594" width="9.140625" style="106"/>
    <col min="14595" max="14595" width="37.28515625" style="106" customWidth="1"/>
    <col min="14596" max="14596" width="14.42578125" style="106" customWidth="1"/>
    <col min="14597" max="14597" width="13.5703125" style="106" customWidth="1"/>
    <col min="14598" max="14598" width="12.140625" style="106" customWidth="1"/>
    <col min="14599" max="14599" width="11.7109375" style="106" bestFit="1" customWidth="1"/>
    <col min="14600" max="14848" width="9.140625" style="106"/>
    <col min="14849" max="14849" width="6.5703125" style="106" customWidth="1"/>
    <col min="14850" max="14850" width="9.140625" style="106"/>
    <col min="14851" max="14851" width="37.28515625" style="106" customWidth="1"/>
    <col min="14852" max="14852" width="14.42578125" style="106" customWidth="1"/>
    <col min="14853" max="14853" width="13.5703125" style="106" customWidth="1"/>
    <col min="14854" max="14854" width="12.140625" style="106" customWidth="1"/>
    <col min="14855" max="14855" width="11.7109375" style="106" bestFit="1" customWidth="1"/>
    <col min="14856" max="15104" width="9.140625" style="106"/>
    <col min="15105" max="15105" width="6.5703125" style="106" customWidth="1"/>
    <col min="15106" max="15106" width="9.140625" style="106"/>
    <col min="15107" max="15107" width="37.28515625" style="106" customWidth="1"/>
    <col min="15108" max="15108" width="14.42578125" style="106" customWidth="1"/>
    <col min="15109" max="15109" width="13.5703125" style="106" customWidth="1"/>
    <col min="15110" max="15110" width="12.140625" style="106" customWidth="1"/>
    <col min="15111" max="15111" width="11.7109375" style="106" bestFit="1" customWidth="1"/>
    <col min="15112" max="15360" width="9.140625" style="106"/>
    <col min="15361" max="15361" width="6.5703125" style="106" customWidth="1"/>
    <col min="15362" max="15362" width="9.140625" style="106"/>
    <col min="15363" max="15363" width="37.28515625" style="106" customWidth="1"/>
    <col min="15364" max="15364" width="14.42578125" style="106" customWidth="1"/>
    <col min="15365" max="15365" width="13.5703125" style="106" customWidth="1"/>
    <col min="15366" max="15366" width="12.140625" style="106" customWidth="1"/>
    <col min="15367" max="15367" width="11.7109375" style="106" bestFit="1" customWidth="1"/>
    <col min="15368" max="15616" width="9.140625" style="106"/>
    <col min="15617" max="15617" width="6.5703125" style="106" customWidth="1"/>
    <col min="15618" max="15618" width="9.140625" style="106"/>
    <col min="15619" max="15619" width="37.28515625" style="106" customWidth="1"/>
    <col min="15620" max="15620" width="14.42578125" style="106" customWidth="1"/>
    <col min="15621" max="15621" width="13.5703125" style="106" customWidth="1"/>
    <col min="15622" max="15622" width="12.140625" style="106" customWidth="1"/>
    <col min="15623" max="15623" width="11.7109375" style="106" bestFit="1" customWidth="1"/>
    <col min="15624" max="15872" width="9.140625" style="106"/>
    <col min="15873" max="15873" width="6.5703125" style="106" customWidth="1"/>
    <col min="15874" max="15874" width="9.140625" style="106"/>
    <col min="15875" max="15875" width="37.28515625" style="106" customWidth="1"/>
    <col min="15876" max="15876" width="14.42578125" style="106" customWidth="1"/>
    <col min="15877" max="15877" width="13.5703125" style="106" customWidth="1"/>
    <col min="15878" max="15878" width="12.140625" style="106" customWidth="1"/>
    <col min="15879" max="15879" width="11.7109375" style="106" bestFit="1" customWidth="1"/>
    <col min="15880" max="16128" width="9.140625" style="106"/>
    <col min="16129" max="16129" width="6.5703125" style="106" customWidth="1"/>
    <col min="16130" max="16130" width="9.140625" style="106"/>
    <col min="16131" max="16131" width="37.28515625" style="106" customWidth="1"/>
    <col min="16132" max="16132" width="14.42578125" style="106" customWidth="1"/>
    <col min="16133" max="16133" width="13.5703125" style="106" customWidth="1"/>
    <col min="16134" max="16134" width="12.140625" style="106" customWidth="1"/>
    <col min="16135" max="16135" width="11.7109375" style="106" bestFit="1" customWidth="1"/>
    <col min="16136" max="16384" width="9.140625" style="106"/>
  </cols>
  <sheetData>
    <row r="1" spans="1:7" x14ac:dyDescent="0.25">
      <c r="A1" s="315"/>
      <c r="B1" s="315"/>
      <c r="C1" s="315"/>
      <c r="D1" s="315"/>
      <c r="E1" s="615" t="s">
        <v>234</v>
      </c>
      <c r="F1" s="615"/>
    </row>
    <row r="2" spans="1:7" x14ac:dyDescent="0.25">
      <c r="A2" s="315"/>
      <c r="B2" s="315"/>
      <c r="C2" s="315"/>
      <c r="D2" s="315"/>
    </row>
    <row r="3" spans="1:7" ht="54" customHeight="1" x14ac:dyDescent="0.25">
      <c r="A3" s="616" t="s">
        <v>246</v>
      </c>
      <c r="B3" s="616"/>
      <c r="C3" s="616"/>
      <c r="D3" s="616"/>
      <c r="E3" s="617"/>
      <c r="F3" s="617"/>
    </row>
    <row r="4" spans="1:7" ht="13.5" customHeight="1" x14ac:dyDescent="0.25">
      <c r="A4" s="316"/>
      <c r="B4" s="316"/>
      <c r="C4" s="316"/>
      <c r="D4" s="316"/>
      <c r="E4" s="317"/>
      <c r="F4" s="317"/>
    </row>
    <row r="5" spans="1:7" ht="15" customHeight="1" x14ac:dyDescent="0.25">
      <c r="A5" s="316"/>
      <c r="B5" s="316"/>
      <c r="C5" s="316"/>
      <c r="D5" s="316"/>
      <c r="E5" s="317"/>
      <c r="F5" s="317"/>
    </row>
    <row r="6" spans="1:7" ht="16.5" thickBot="1" x14ac:dyDescent="0.3">
      <c r="A6" s="315"/>
      <c r="B6" s="315"/>
      <c r="C6" s="122" t="s">
        <v>2</v>
      </c>
      <c r="D6" s="315"/>
    </row>
    <row r="7" spans="1:7" ht="12.75" customHeight="1" x14ac:dyDescent="0.25">
      <c r="A7" s="618" t="s">
        <v>3</v>
      </c>
      <c r="B7" s="620" t="s">
        <v>89</v>
      </c>
      <c r="C7" s="620" t="s">
        <v>235</v>
      </c>
      <c r="D7" s="622" t="s">
        <v>236</v>
      </c>
      <c r="E7" s="624" t="s">
        <v>85</v>
      </c>
      <c r="F7" s="626" t="s">
        <v>6</v>
      </c>
    </row>
    <row r="8" spans="1:7" ht="35.25" customHeight="1" x14ac:dyDescent="0.25">
      <c r="A8" s="619"/>
      <c r="B8" s="621"/>
      <c r="C8" s="621"/>
      <c r="D8" s="623"/>
      <c r="E8" s="625"/>
      <c r="F8" s="627"/>
    </row>
    <row r="9" spans="1:7" x14ac:dyDescent="0.25">
      <c r="A9" s="318">
        <v>1</v>
      </c>
      <c r="B9" s="319">
        <v>2</v>
      </c>
      <c r="C9" s="319">
        <v>3</v>
      </c>
      <c r="D9" s="319">
        <v>4</v>
      </c>
      <c r="E9" s="320">
        <v>5</v>
      </c>
      <c r="F9" s="321">
        <v>6</v>
      </c>
    </row>
    <row r="10" spans="1:7" ht="53.25" customHeight="1" x14ac:dyDescent="0.25">
      <c r="A10" s="322" t="s">
        <v>7</v>
      </c>
      <c r="B10" s="323" t="s">
        <v>94</v>
      </c>
      <c r="C10" s="324" t="s">
        <v>237</v>
      </c>
      <c r="D10" s="325">
        <v>154152.66</v>
      </c>
      <c r="E10" s="326">
        <v>154152.66</v>
      </c>
      <c r="F10" s="327">
        <f t="shared" ref="F10:F21" si="0">E10/D10*100</f>
        <v>100</v>
      </c>
    </row>
    <row r="11" spans="1:7" ht="34.5" customHeight="1" x14ac:dyDescent="0.25">
      <c r="A11" s="328">
        <v>750</v>
      </c>
      <c r="B11" s="329">
        <v>75011</v>
      </c>
      <c r="C11" s="330" t="s">
        <v>238</v>
      </c>
      <c r="D11" s="331">
        <v>116953</v>
      </c>
      <c r="E11" s="326">
        <v>116953</v>
      </c>
      <c r="F11" s="327">
        <f t="shared" si="0"/>
        <v>100</v>
      </c>
    </row>
    <row r="12" spans="1:7" ht="40.5" customHeight="1" x14ac:dyDescent="0.25">
      <c r="A12" s="328">
        <v>750</v>
      </c>
      <c r="B12" s="329">
        <v>75056</v>
      </c>
      <c r="C12" s="332" t="s">
        <v>239</v>
      </c>
      <c r="D12" s="331">
        <v>28521</v>
      </c>
      <c r="E12" s="326">
        <v>28443.32</v>
      </c>
      <c r="F12" s="327">
        <f t="shared" si="0"/>
        <v>99.727639283335094</v>
      </c>
    </row>
    <row r="13" spans="1:7" ht="31.5" customHeight="1" x14ac:dyDescent="0.25">
      <c r="A13" s="333">
        <v>751</v>
      </c>
      <c r="B13" s="334">
        <v>75101</v>
      </c>
      <c r="C13" s="332" t="s">
        <v>240</v>
      </c>
      <c r="D13" s="335">
        <v>1873</v>
      </c>
      <c r="E13" s="326">
        <v>1873</v>
      </c>
      <c r="F13" s="327">
        <f t="shared" si="0"/>
        <v>100</v>
      </c>
      <c r="G13" s="123"/>
    </row>
    <row r="14" spans="1:7" ht="31.5" customHeight="1" x14ac:dyDescent="0.25">
      <c r="A14" s="333">
        <v>751</v>
      </c>
      <c r="B14" s="334">
        <v>75108</v>
      </c>
      <c r="C14" s="332" t="s">
        <v>249</v>
      </c>
      <c r="D14" s="335">
        <v>25492</v>
      </c>
      <c r="E14" s="326">
        <v>25492</v>
      </c>
      <c r="F14" s="327">
        <f t="shared" si="0"/>
        <v>100</v>
      </c>
      <c r="G14" s="123"/>
    </row>
    <row r="15" spans="1:7" ht="40.5" customHeight="1" x14ac:dyDescent="0.25">
      <c r="A15" s="333">
        <v>751</v>
      </c>
      <c r="B15" s="334">
        <v>75109</v>
      </c>
      <c r="C15" s="332" t="s">
        <v>241</v>
      </c>
      <c r="D15" s="335">
        <v>4321</v>
      </c>
      <c r="E15" s="326">
        <v>3646.91</v>
      </c>
      <c r="F15" s="327">
        <f t="shared" si="0"/>
        <v>84.399676000925709</v>
      </c>
    </row>
    <row r="16" spans="1:7" ht="31.5" customHeight="1" x14ac:dyDescent="0.25">
      <c r="A16" s="333">
        <v>852</v>
      </c>
      <c r="B16" s="334">
        <v>85212</v>
      </c>
      <c r="C16" s="332" t="s">
        <v>242</v>
      </c>
      <c r="D16" s="335">
        <v>3013321</v>
      </c>
      <c r="E16" s="326">
        <v>3012734.75</v>
      </c>
      <c r="F16" s="327">
        <f t="shared" si="0"/>
        <v>99.980544721256052</v>
      </c>
      <c r="G16" s="123"/>
    </row>
    <row r="17" spans="1:6" ht="39" customHeight="1" x14ac:dyDescent="0.25">
      <c r="A17" s="333">
        <v>852</v>
      </c>
      <c r="B17" s="334">
        <v>85213</v>
      </c>
      <c r="C17" s="332" t="s">
        <v>243</v>
      </c>
      <c r="D17" s="335">
        <v>5572</v>
      </c>
      <c r="E17" s="326">
        <v>5572</v>
      </c>
      <c r="F17" s="327">
        <f t="shared" si="0"/>
        <v>100</v>
      </c>
    </row>
    <row r="18" spans="1:6" ht="38.25" x14ac:dyDescent="0.25">
      <c r="A18" s="349">
        <v>852</v>
      </c>
      <c r="B18" s="350">
        <v>85228</v>
      </c>
      <c r="C18" s="351" t="s">
        <v>244</v>
      </c>
      <c r="D18" s="343">
        <v>39540</v>
      </c>
      <c r="E18" s="326">
        <v>39539.19</v>
      </c>
      <c r="F18" s="327">
        <f t="shared" si="0"/>
        <v>99.997951441578152</v>
      </c>
    </row>
    <row r="19" spans="1:6" ht="51.75" customHeight="1" x14ac:dyDescent="0.25">
      <c r="A19" s="347">
        <v>852</v>
      </c>
      <c r="B19" s="334">
        <v>85278</v>
      </c>
      <c r="C19" s="348" t="s">
        <v>247</v>
      </c>
      <c r="D19" s="335">
        <v>2500</v>
      </c>
      <c r="E19" s="344">
        <v>2500</v>
      </c>
      <c r="F19" s="345">
        <f t="shared" si="0"/>
        <v>100</v>
      </c>
    </row>
    <row r="20" spans="1:6" ht="31.5" customHeight="1" x14ac:dyDescent="0.25">
      <c r="A20" s="347">
        <v>852</v>
      </c>
      <c r="B20" s="334">
        <v>85295</v>
      </c>
      <c r="C20" s="348" t="s">
        <v>248</v>
      </c>
      <c r="D20" s="335">
        <v>10500</v>
      </c>
      <c r="E20" s="326">
        <v>10400</v>
      </c>
      <c r="F20" s="327">
        <f t="shared" si="0"/>
        <v>99.047619047619051</v>
      </c>
    </row>
    <row r="21" spans="1:6" ht="20.25" customHeight="1" thickBot="1" x14ac:dyDescent="0.3">
      <c r="A21" s="628" t="s">
        <v>231</v>
      </c>
      <c r="B21" s="629"/>
      <c r="C21" s="630"/>
      <c r="D21" s="346">
        <f>D20+D19+D18+D17+D16+D15+D14+D13+D12+D11+D10</f>
        <v>3402745.66</v>
      </c>
      <c r="E21" s="336">
        <f>E20+E19+E18+E17+E16+E15+E14+E13+E12+E11+E10</f>
        <v>3401306.83</v>
      </c>
      <c r="F21" s="337">
        <f t="shared" si="0"/>
        <v>99.957715617217175</v>
      </c>
    </row>
    <row r="23" spans="1:6" x14ac:dyDescent="0.25">
      <c r="A23" s="338"/>
      <c r="B23" s="315"/>
      <c r="C23" s="315"/>
      <c r="D23" s="315"/>
    </row>
    <row r="24" spans="1:6" x14ac:dyDescent="0.25">
      <c r="A24" s="338"/>
      <c r="B24" s="315"/>
      <c r="C24" s="315"/>
      <c r="D24" s="315"/>
    </row>
    <row r="25" spans="1:6" x14ac:dyDescent="0.25">
      <c r="A25" s="338"/>
      <c r="B25" s="315"/>
      <c r="C25" s="315"/>
      <c r="D25" s="315"/>
    </row>
    <row r="26" spans="1:6" x14ac:dyDescent="0.25">
      <c r="A26" s="338"/>
      <c r="B26" s="315"/>
      <c r="C26" s="315"/>
      <c r="D26" s="315"/>
    </row>
    <row r="27" spans="1:6" x14ac:dyDescent="0.25">
      <c r="A27" s="338"/>
      <c r="B27" s="315"/>
      <c r="C27" s="315"/>
      <c r="D27" s="315"/>
    </row>
    <row r="28" spans="1:6" x14ac:dyDescent="0.25">
      <c r="A28" s="338"/>
      <c r="B28" s="315"/>
      <c r="C28" s="315"/>
      <c r="D28" s="315"/>
    </row>
    <row r="29" spans="1:6" x14ac:dyDescent="0.25">
      <c r="A29" s="338"/>
      <c r="B29" s="315"/>
      <c r="C29" s="315"/>
      <c r="D29" s="315"/>
    </row>
    <row r="30" spans="1:6" x14ac:dyDescent="0.25">
      <c r="A30" s="338"/>
      <c r="B30" s="315"/>
      <c r="C30" s="315"/>
      <c r="D30" s="315"/>
    </row>
    <row r="31" spans="1:6" x14ac:dyDescent="0.25">
      <c r="A31" s="338"/>
      <c r="B31" s="315"/>
      <c r="C31" s="315"/>
      <c r="D31" s="315"/>
    </row>
    <row r="32" spans="1:6" ht="16.5" thickBot="1" x14ac:dyDescent="0.3">
      <c r="C32" s="339" t="s">
        <v>245</v>
      </c>
    </row>
    <row r="33" spans="1:6" x14ac:dyDescent="0.25">
      <c r="A33" s="618" t="s">
        <v>3</v>
      </c>
      <c r="B33" s="620" t="s">
        <v>89</v>
      </c>
      <c r="C33" s="620" t="s">
        <v>235</v>
      </c>
      <c r="D33" s="622" t="s">
        <v>91</v>
      </c>
      <c r="E33" s="624" t="s">
        <v>85</v>
      </c>
      <c r="F33" s="626" t="s">
        <v>6</v>
      </c>
    </row>
    <row r="34" spans="1:6" ht="27.75" customHeight="1" x14ac:dyDescent="0.25">
      <c r="A34" s="619"/>
      <c r="B34" s="621"/>
      <c r="C34" s="621"/>
      <c r="D34" s="623"/>
      <c r="E34" s="625"/>
      <c r="F34" s="627"/>
    </row>
    <row r="35" spans="1:6" x14ac:dyDescent="0.25">
      <c r="A35" s="318">
        <v>1</v>
      </c>
      <c r="B35" s="319">
        <v>2</v>
      </c>
      <c r="C35" s="319">
        <v>3</v>
      </c>
      <c r="D35" s="319">
        <v>4</v>
      </c>
      <c r="E35" s="320">
        <v>5</v>
      </c>
      <c r="F35" s="321">
        <v>6</v>
      </c>
    </row>
    <row r="36" spans="1:6" ht="52.5" customHeight="1" x14ac:dyDescent="0.25">
      <c r="A36" s="322" t="s">
        <v>7</v>
      </c>
      <c r="B36" s="323" t="s">
        <v>94</v>
      </c>
      <c r="C36" s="340" t="s">
        <v>237</v>
      </c>
      <c r="D36" s="325">
        <v>154152.66</v>
      </c>
      <c r="E36" s="326">
        <v>154152.66</v>
      </c>
      <c r="F36" s="327">
        <f t="shared" ref="F36:F47" si="1">E36/D36*100</f>
        <v>100</v>
      </c>
    </row>
    <row r="37" spans="1:6" ht="29.25" customHeight="1" x14ac:dyDescent="0.25">
      <c r="A37" s="328">
        <v>750</v>
      </c>
      <c r="B37" s="329">
        <v>75011</v>
      </c>
      <c r="C37" s="341" t="s">
        <v>238</v>
      </c>
      <c r="D37" s="331">
        <v>116953</v>
      </c>
      <c r="E37" s="326">
        <v>116953</v>
      </c>
      <c r="F37" s="327">
        <f t="shared" si="1"/>
        <v>100</v>
      </c>
    </row>
    <row r="38" spans="1:6" ht="40.5" customHeight="1" x14ac:dyDescent="0.25">
      <c r="A38" s="328">
        <v>750</v>
      </c>
      <c r="B38" s="329">
        <v>75056</v>
      </c>
      <c r="C38" s="332" t="s">
        <v>239</v>
      </c>
      <c r="D38" s="331">
        <v>28521</v>
      </c>
      <c r="E38" s="326">
        <v>28443.32</v>
      </c>
      <c r="F38" s="327">
        <f t="shared" si="1"/>
        <v>99.727639283335094</v>
      </c>
    </row>
    <row r="39" spans="1:6" ht="30" customHeight="1" x14ac:dyDescent="0.25">
      <c r="A39" s="333">
        <v>751</v>
      </c>
      <c r="B39" s="334">
        <v>75101</v>
      </c>
      <c r="C39" s="342" t="s">
        <v>240</v>
      </c>
      <c r="D39" s="335">
        <v>1873</v>
      </c>
      <c r="E39" s="326">
        <v>1873</v>
      </c>
      <c r="F39" s="327">
        <f t="shared" si="1"/>
        <v>100</v>
      </c>
    </row>
    <row r="40" spans="1:6" ht="31.5" customHeight="1" x14ac:dyDescent="0.25">
      <c r="A40" s="333">
        <v>751</v>
      </c>
      <c r="B40" s="334">
        <v>75108</v>
      </c>
      <c r="C40" s="342" t="s">
        <v>249</v>
      </c>
      <c r="D40" s="335">
        <v>25492</v>
      </c>
      <c r="E40" s="326">
        <v>25492</v>
      </c>
      <c r="F40" s="327">
        <f t="shared" si="1"/>
        <v>100</v>
      </c>
    </row>
    <row r="41" spans="1:6" ht="41.25" customHeight="1" x14ac:dyDescent="0.25">
      <c r="A41" s="333">
        <v>751</v>
      </c>
      <c r="B41" s="334">
        <v>75109</v>
      </c>
      <c r="C41" s="332" t="s">
        <v>241</v>
      </c>
      <c r="D41" s="335">
        <v>4321</v>
      </c>
      <c r="E41" s="326">
        <v>3646.91</v>
      </c>
      <c r="F41" s="327">
        <f t="shared" si="1"/>
        <v>84.399676000925709</v>
      </c>
    </row>
    <row r="42" spans="1:6" ht="33" customHeight="1" x14ac:dyDescent="0.25">
      <c r="A42" s="333">
        <v>852</v>
      </c>
      <c r="B42" s="334">
        <v>85212</v>
      </c>
      <c r="C42" s="342" t="s">
        <v>242</v>
      </c>
      <c r="D42" s="335">
        <v>3013321</v>
      </c>
      <c r="E42" s="326">
        <v>3012734.75</v>
      </c>
      <c r="F42" s="327">
        <f t="shared" si="1"/>
        <v>99.980544721256052</v>
      </c>
    </row>
    <row r="43" spans="1:6" ht="39.75" customHeight="1" x14ac:dyDescent="0.25">
      <c r="A43" s="333">
        <v>852</v>
      </c>
      <c r="B43" s="334">
        <v>85213</v>
      </c>
      <c r="C43" s="342" t="s">
        <v>243</v>
      </c>
      <c r="D43" s="335">
        <v>5572</v>
      </c>
      <c r="E43" s="326">
        <v>5572</v>
      </c>
      <c r="F43" s="327">
        <f t="shared" si="1"/>
        <v>100</v>
      </c>
    </row>
    <row r="44" spans="1:6" ht="39.75" customHeight="1" x14ac:dyDescent="0.25">
      <c r="A44" s="349">
        <v>852</v>
      </c>
      <c r="B44" s="350">
        <v>85228</v>
      </c>
      <c r="C44" s="353" t="s">
        <v>244</v>
      </c>
      <c r="D44" s="343">
        <v>39540</v>
      </c>
      <c r="E44" s="326">
        <v>39539.19</v>
      </c>
      <c r="F44" s="327">
        <f t="shared" si="1"/>
        <v>99.997951441578152</v>
      </c>
    </row>
    <row r="45" spans="1:6" ht="51.75" customHeight="1" x14ac:dyDescent="0.25">
      <c r="A45" s="347">
        <v>852</v>
      </c>
      <c r="B45" s="334">
        <v>85278</v>
      </c>
      <c r="C45" s="352" t="s">
        <v>247</v>
      </c>
      <c r="D45" s="335">
        <v>2500</v>
      </c>
      <c r="E45" s="344">
        <v>2500</v>
      </c>
      <c r="F45" s="345">
        <f t="shared" si="1"/>
        <v>100</v>
      </c>
    </row>
    <row r="46" spans="1:6" ht="37.5" customHeight="1" x14ac:dyDescent="0.25">
      <c r="A46" s="347">
        <v>852</v>
      </c>
      <c r="B46" s="334">
        <v>85295</v>
      </c>
      <c r="C46" s="352" t="s">
        <v>248</v>
      </c>
      <c r="D46" s="335">
        <v>10500</v>
      </c>
      <c r="E46" s="326">
        <v>10400</v>
      </c>
      <c r="F46" s="327">
        <f t="shared" si="1"/>
        <v>99.047619047619051</v>
      </c>
    </row>
    <row r="47" spans="1:6" ht="19.5" customHeight="1" thickBot="1" x14ac:dyDescent="0.3">
      <c r="A47" s="628" t="s">
        <v>231</v>
      </c>
      <c r="B47" s="629"/>
      <c r="C47" s="630"/>
      <c r="D47" s="346">
        <f>D46+D45+D44+D43+D42+D41+D40+D39+D38+D37+D36</f>
        <v>3402745.66</v>
      </c>
      <c r="E47" s="336">
        <f>E46+E45+E44+E43+E42+E41+E40+E39+E38+E37+E36</f>
        <v>3401306.83</v>
      </c>
      <c r="F47" s="337">
        <f t="shared" si="1"/>
        <v>99.957715617217175</v>
      </c>
    </row>
  </sheetData>
  <mergeCells count="16">
    <mergeCell ref="F33:F34"/>
    <mergeCell ref="A47:C47"/>
    <mergeCell ref="A21:C21"/>
    <mergeCell ref="A33:A34"/>
    <mergeCell ref="B33:B34"/>
    <mergeCell ref="C33:C34"/>
    <mergeCell ref="D33:D34"/>
    <mergeCell ref="E33:E34"/>
    <mergeCell ref="E1:F1"/>
    <mergeCell ref="A3:F3"/>
    <mergeCell ref="A7:A8"/>
    <mergeCell ref="B7:B8"/>
    <mergeCell ref="C7:C8"/>
    <mergeCell ref="D7:D8"/>
    <mergeCell ref="E7:E8"/>
    <mergeCell ref="F7:F8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12" sqref="G12"/>
    </sheetView>
  </sheetViews>
  <sheetFormatPr defaultRowHeight="15" x14ac:dyDescent="0.25"/>
  <cols>
    <col min="1" max="1" width="6.7109375" style="106" customWidth="1"/>
    <col min="2" max="2" width="9.140625" style="106"/>
    <col min="3" max="3" width="32.42578125" style="106" customWidth="1"/>
    <col min="4" max="4" width="14.7109375" style="106" customWidth="1"/>
    <col min="5" max="5" width="12.85546875" style="106" customWidth="1"/>
    <col min="6" max="6" width="11" style="106" customWidth="1"/>
    <col min="7" max="256" width="9.140625" style="106"/>
    <col min="257" max="257" width="6.7109375" style="106" customWidth="1"/>
    <col min="258" max="258" width="9.140625" style="106"/>
    <col min="259" max="259" width="32.42578125" style="106" customWidth="1"/>
    <col min="260" max="260" width="14.7109375" style="106" customWidth="1"/>
    <col min="261" max="261" width="12.85546875" style="106" customWidth="1"/>
    <col min="262" max="262" width="11" style="106" customWidth="1"/>
    <col min="263" max="512" width="9.140625" style="106"/>
    <col min="513" max="513" width="6.7109375" style="106" customWidth="1"/>
    <col min="514" max="514" width="9.140625" style="106"/>
    <col min="515" max="515" width="32.42578125" style="106" customWidth="1"/>
    <col min="516" max="516" width="14.7109375" style="106" customWidth="1"/>
    <col min="517" max="517" width="12.85546875" style="106" customWidth="1"/>
    <col min="518" max="518" width="11" style="106" customWidth="1"/>
    <col min="519" max="768" width="9.140625" style="106"/>
    <col min="769" max="769" width="6.7109375" style="106" customWidth="1"/>
    <col min="770" max="770" width="9.140625" style="106"/>
    <col min="771" max="771" width="32.42578125" style="106" customWidth="1"/>
    <col min="772" max="772" width="14.7109375" style="106" customWidth="1"/>
    <col min="773" max="773" width="12.85546875" style="106" customWidth="1"/>
    <col min="774" max="774" width="11" style="106" customWidth="1"/>
    <col min="775" max="1024" width="9.140625" style="106"/>
    <col min="1025" max="1025" width="6.7109375" style="106" customWidth="1"/>
    <col min="1026" max="1026" width="9.140625" style="106"/>
    <col min="1027" max="1027" width="32.42578125" style="106" customWidth="1"/>
    <col min="1028" max="1028" width="14.7109375" style="106" customWidth="1"/>
    <col min="1029" max="1029" width="12.85546875" style="106" customWidth="1"/>
    <col min="1030" max="1030" width="11" style="106" customWidth="1"/>
    <col min="1031" max="1280" width="9.140625" style="106"/>
    <col min="1281" max="1281" width="6.7109375" style="106" customWidth="1"/>
    <col min="1282" max="1282" width="9.140625" style="106"/>
    <col min="1283" max="1283" width="32.42578125" style="106" customWidth="1"/>
    <col min="1284" max="1284" width="14.7109375" style="106" customWidth="1"/>
    <col min="1285" max="1285" width="12.85546875" style="106" customWidth="1"/>
    <col min="1286" max="1286" width="11" style="106" customWidth="1"/>
    <col min="1287" max="1536" width="9.140625" style="106"/>
    <col min="1537" max="1537" width="6.7109375" style="106" customWidth="1"/>
    <col min="1538" max="1538" width="9.140625" style="106"/>
    <col min="1539" max="1539" width="32.42578125" style="106" customWidth="1"/>
    <col min="1540" max="1540" width="14.7109375" style="106" customWidth="1"/>
    <col min="1541" max="1541" width="12.85546875" style="106" customWidth="1"/>
    <col min="1542" max="1542" width="11" style="106" customWidth="1"/>
    <col min="1543" max="1792" width="9.140625" style="106"/>
    <col min="1793" max="1793" width="6.7109375" style="106" customWidth="1"/>
    <col min="1794" max="1794" width="9.140625" style="106"/>
    <col min="1795" max="1795" width="32.42578125" style="106" customWidth="1"/>
    <col min="1796" max="1796" width="14.7109375" style="106" customWidth="1"/>
    <col min="1797" max="1797" width="12.85546875" style="106" customWidth="1"/>
    <col min="1798" max="1798" width="11" style="106" customWidth="1"/>
    <col min="1799" max="2048" width="9.140625" style="106"/>
    <col min="2049" max="2049" width="6.7109375" style="106" customWidth="1"/>
    <col min="2050" max="2050" width="9.140625" style="106"/>
    <col min="2051" max="2051" width="32.42578125" style="106" customWidth="1"/>
    <col min="2052" max="2052" width="14.7109375" style="106" customWidth="1"/>
    <col min="2053" max="2053" width="12.85546875" style="106" customWidth="1"/>
    <col min="2054" max="2054" width="11" style="106" customWidth="1"/>
    <col min="2055" max="2304" width="9.140625" style="106"/>
    <col min="2305" max="2305" width="6.7109375" style="106" customWidth="1"/>
    <col min="2306" max="2306" width="9.140625" style="106"/>
    <col min="2307" max="2307" width="32.42578125" style="106" customWidth="1"/>
    <col min="2308" max="2308" width="14.7109375" style="106" customWidth="1"/>
    <col min="2309" max="2309" width="12.85546875" style="106" customWidth="1"/>
    <col min="2310" max="2310" width="11" style="106" customWidth="1"/>
    <col min="2311" max="2560" width="9.140625" style="106"/>
    <col min="2561" max="2561" width="6.7109375" style="106" customWidth="1"/>
    <col min="2562" max="2562" width="9.140625" style="106"/>
    <col min="2563" max="2563" width="32.42578125" style="106" customWidth="1"/>
    <col min="2564" max="2564" width="14.7109375" style="106" customWidth="1"/>
    <col min="2565" max="2565" width="12.85546875" style="106" customWidth="1"/>
    <col min="2566" max="2566" width="11" style="106" customWidth="1"/>
    <col min="2567" max="2816" width="9.140625" style="106"/>
    <col min="2817" max="2817" width="6.7109375" style="106" customWidth="1"/>
    <col min="2818" max="2818" width="9.140625" style="106"/>
    <col min="2819" max="2819" width="32.42578125" style="106" customWidth="1"/>
    <col min="2820" max="2820" width="14.7109375" style="106" customWidth="1"/>
    <col min="2821" max="2821" width="12.85546875" style="106" customWidth="1"/>
    <col min="2822" max="2822" width="11" style="106" customWidth="1"/>
    <col min="2823" max="3072" width="9.140625" style="106"/>
    <col min="3073" max="3073" width="6.7109375" style="106" customWidth="1"/>
    <col min="3074" max="3074" width="9.140625" style="106"/>
    <col min="3075" max="3075" width="32.42578125" style="106" customWidth="1"/>
    <col min="3076" max="3076" width="14.7109375" style="106" customWidth="1"/>
    <col min="3077" max="3077" width="12.85546875" style="106" customWidth="1"/>
    <col min="3078" max="3078" width="11" style="106" customWidth="1"/>
    <col min="3079" max="3328" width="9.140625" style="106"/>
    <col min="3329" max="3329" width="6.7109375" style="106" customWidth="1"/>
    <col min="3330" max="3330" width="9.140625" style="106"/>
    <col min="3331" max="3331" width="32.42578125" style="106" customWidth="1"/>
    <col min="3332" max="3332" width="14.7109375" style="106" customWidth="1"/>
    <col min="3333" max="3333" width="12.85546875" style="106" customWidth="1"/>
    <col min="3334" max="3334" width="11" style="106" customWidth="1"/>
    <col min="3335" max="3584" width="9.140625" style="106"/>
    <col min="3585" max="3585" width="6.7109375" style="106" customWidth="1"/>
    <col min="3586" max="3586" width="9.140625" style="106"/>
    <col min="3587" max="3587" width="32.42578125" style="106" customWidth="1"/>
    <col min="3588" max="3588" width="14.7109375" style="106" customWidth="1"/>
    <col min="3589" max="3589" width="12.85546875" style="106" customWidth="1"/>
    <col min="3590" max="3590" width="11" style="106" customWidth="1"/>
    <col min="3591" max="3840" width="9.140625" style="106"/>
    <col min="3841" max="3841" width="6.7109375" style="106" customWidth="1"/>
    <col min="3842" max="3842" width="9.140625" style="106"/>
    <col min="3843" max="3843" width="32.42578125" style="106" customWidth="1"/>
    <col min="3844" max="3844" width="14.7109375" style="106" customWidth="1"/>
    <col min="3845" max="3845" width="12.85546875" style="106" customWidth="1"/>
    <col min="3846" max="3846" width="11" style="106" customWidth="1"/>
    <col min="3847" max="4096" width="9.140625" style="106"/>
    <col min="4097" max="4097" width="6.7109375" style="106" customWidth="1"/>
    <col min="4098" max="4098" width="9.140625" style="106"/>
    <col min="4099" max="4099" width="32.42578125" style="106" customWidth="1"/>
    <col min="4100" max="4100" width="14.7109375" style="106" customWidth="1"/>
    <col min="4101" max="4101" width="12.85546875" style="106" customWidth="1"/>
    <col min="4102" max="4102" width="11" style="106" customWidth="1"/>
    <col min="4103" max="4352" width="9.140625" style="106"/>
    <col min="4353" max="4353" width="6.7109375" style="106" customWidth="1"/>
    <col min="4354" max="4354" width="9.140625" style="106"/>
    <col min="4355" max="4355" width="32.42578125" style="106" customWidth="1"/>
    <col min="4356" max="4356" width="14.7109375" style="106" customWidth="1"/>
    <col min="4357" max="4357" width="12.85546875" style="106" customWidth="1"/>
    <col min="4358" max="4358" width="11" style="106" customWidth="1"/>
    <col min="4359" max="4608" width="9.140625" style="106"/>
    <col min="4609" max="4609" width="6.7109375" style="106" customWidth="1"/>
    <col min="4610" max="4610" width="9.140625" style="106"/>
    <col min="4611" max="4611" width="32.42578125" style="106" customWidth="1"/>
    <col min="4612" max="4612" width="14.7109375" style="106" customWidth="1"/>
    <col min="4613" max="4613" width="12.85546875" style="106" customWidth="1"/>
    <col min="4614" max="4614" width="11" style="106" customWidth="1"/>
    <col min="4615" max="4864" width="9.140625" style="106"/>
    <col min="4865" max="4865" width="6.7109375" style="106" customWidth="1"/>
    <col min="4866" max="4866" width="9.140625" style="106"/>
    <col min="4867" max="4867" width="32.42578125" style="106" customWidth="1"/>
    <col min="4868" max="4868" width="14.7109375" style="106" customWidth="1"/>
    <col min="4869" max="4869" width="12.85546875" style="106" customWidth="1"/>
    <col min="4870" max="4870" width="11" style="106" customWidth="1"/>
    <col min="4871" max="5120" width="9.140625" style="106"/>
    <col min="5121" max="5121" width="6.7109375" style="106" customWidth="1"/>
    <col min="5122" max="5122" width="9.140625" style="106"/>
    <col min="5123" max="5123" width="32.42578125" style="106" customWidth="1"/>
    <col min="5124" max="5124" width="14.7109375" style="106" customWidth="1"/>
    <col min="5125" max="5125" width="12.85546875" style="106" customWidth="1"/>
    <col min="5126" max="5126" width="11" style="106" customWidth="1"/>
    <col min="5127" max="5376" width="9.140625" style="106"/>
    <col min="5377" max="5377" width="6.7109375" style="106" customWidth="1"/>
    <col min="5378" max="5378" width="9.140625" style="106"/>
    <col min="5379" max="5379" width="32.42578125" style="106" customWidth="1"/>
    <col min="5380" max="5380" width="14.7109375" style="106" customWidth="1"/>
    <col min="5381" max="5381" width="12.85546875" style="106" customWidth="1"/>
    <col min="5382" max="5382" width="11" style="106" customWidth="1"/>
    <col min="5383" max="5632" width="9.140625" style="106"/>
    <col min="5633" max="5633" width="6.7109375" style="106" customWidth="1"/>
    <col min="5634" max="5634" width="9.140625" style="106"/>
    <col min="5635" max="5635" width="32.42578125" style="106" customWidth="1"/>
    <col min="5636" max="5636" width="14.7109375" style="106" customWidth="1"/>
    <col min="5637" max="5637" width="12.85546875" style="106" customWidth="1"/>
    <col min="5638" max="5638" width="11" style="106" customWidth="1"/>
    <col min="5639" max="5888" width="9.140625" style="106"/>
    <col min="5889" max="5889" width="6.7109375" style="106" customWidth="1"/>
    <col min="5890" max="5890" width="9.140625" style="106"/>
    <col min="5891" max="5891" width="32.42578125" style="106" customWidth="1"/>
    <col min="5892" max="5892" width="14.7109375" style="106" customWidth="1"/>
    <col min="5893" max="5893" width="12.85546875" style="106" customWidth="1"/>
    <col min="5894" max="5894" width="11" style="106" customWidth="1"/>
    <col min="5895" max="6144" width="9.140625" style="106"/>
    <col min="6145" max="6145" width="6.7109375" style="106" customWidth="1"/>
    <col min="6146" max="6146" width="9.140625" style="106"/>
    <col min="6147" max="6147" width="32.42578125" style="106" customWidth="1"/>
    <col min="6148" max="6148" width="14.7109375" style="106" customWidth="1"/>
    <col min="6149" max="6149" width="12.85546875" style="106" customWidth="1"/>
    <col min="6150" max="6150" width="11" style="106" customWidth="1"/>
    <col min="6151" max="6400" width="9.140625" style="106"/>
    <col min="6401" max="6401" width="6.7109375" style="106" customWidth="1"/>
    <col min="6402" max="6402" width="9.140625" style="106"/>
    <col min="6403" max="6403" width="32.42578125" style="106" customWidth="1"/>
    <col min="6404" max="6404" width="14.7109375" style="106" customWidth="1"/>
    <col min="6405" max="6405" width="12.85546875" style="106" customWidth="1"/>
    <col min="6406" max="6406" width="11" style="106" customWidth="1"/>
    <col min="6407" max="6656" width="9.140625" style="106"/>
    <col min="6657" max="6657" width="6.7109375" style="106" customWidth="1"/>
    <col min="6658" max="6658" width="9.140625" style="106"/>
    <col min="6659" max="6659" width="32.42578125" style="106" customWidth="1"/>
    <col min="6660" max="6660" width="14.7109375" style="106" customWidth="1"/>
    <col min="6661" max="6661" width="12.85546875" style="106" customWidth="1"/>
    <col min="6662" max="6662" width="11" style="106" customWidth="1"/>
    <col min="6663" max="6912" width="9.140625" style="106"/>
    <col min="6913" max="6913" width="6.7109375" style="106" customWidth="1"/>
    <col min="6914" max="6914" width="9.140625" style="106"/>
    <col min="6915" max="6915" width="32.42578125" style="106" customWidth="1"/>
    <col min="6916" max="6916" width="14.7109375" style="106" customWidth="1"/>
    <col min="6917" max="6917" width="12.85546875" style="106" customWidth="1"/>
    <col min="6918" max="6918" width="11" style="106" customWidth="1"/>
    <col min="6919" max="7168" width="9.140625" style="106"/>
    <col min="7169" max="7169" width="6.7109375" style="106" customWidth="1"/>
    <col min="7170" max="7170" width="9.140625" style="106"/>
    <col min="7171" max="7171" width="32.42578125" style="106" customWidth="1"/>
    <col min="7172" max="7172" width="14.7109375" style="106" customWidth="1"/>
    <col min="7173" max="7173" width="12.85546875" style="106" customWidth="1"/>
    <col min="7174" max="7174" width="11" style="106" customWidth="1"/>
    <col min="7175" max="7424" width="9.140625" style="106"/>
    <col min="7425" max="7425" width="6.7109375" style="106" customWidth="1"/>
    <col min="7426" max="7426" width="9.140625" style="106"/>
    <col min="7427" max="7427" width="32.42578125" style="106" customWidth="1"/>
    <col min="7428" max="7428" width="14.7109375" style="106" customWidth="1"/>
    <col min="7429" max="7429" width="12.85546875" style="106" customWidth="1"/>
    <col min="7430" max="7430" width="11" style="106" customWidth="1"/>
    <col min="7431" max="7680" width="9.140625" style="106"/>
    <col min="7681" max="7681" width="6.7109375" style="106" customWidth="1"/>
    <col min="7682" max="7682" width="9.140625" style="106"/>
    <col min="7683" max="7683" width="32.42578125" style="106" customWidth="1"/>
    <col min="7684" max="7684" width="14.7109375" style="106" customWidth="1"/>
    <col min="7685" max="7685" width="12.85546875" style="106" customWidth="1"/>
    <col min="7686" max="7686" width="11" style="106" customWidth="1"/>
    <col min="7687" max="7936" width="9.140625" style="106"/>
    <col min="7937" max="7937" width="6.7109375" style="106" customWidth="1"/>
    <col min="7938" max="7938" width="9.140625" style="106"/>
    <col min="7939" max="7939" width="32.42578125" style="106" customWidth="1"/>
    <col min="7940" max="7940" width="14.7109375" style="106" customWidth="1"/>
    <col min="7941" max="7941" width="12.85546875" style="106" customWidth="1"/>
    <col min="7942" max="7942" width="11" style="106" customWidth="1"/>
    <col min="7943" max="8192" width="9.140625" style="106"/>
    <col min="8193" max="8193" width="6.7109375" style="106" customWidth="1"/>
    <col min="8194" max="8194" width="9.140625" style="106"/>
    <col min="8195" max="8195" width="32.42578125" style="106" customWidth="1"/>
    <col min="8196" max="8196" width="14.7109375" style="106" customWidth="1"/>
    <col min="8197" max="8197" width="12.85546875" style="106" customWidth="1"/>
    <col min="8198" max="8198" width="11" style="106" customWidth="1"/>
    <col min="8199" max="8448" width="9.140625" style="106"/>
    <col min="8449" max="8449" width="6.7109375" style="106" customWidth="1"/>
    <col min="8450" max="8450" width="9.140625" style="106"/>
    <col min="8451" max="8451" width="32.42578125" style="106" customWidth="1"/>
    <col min="8452" max="8452" width="14.7109375" style="106" customWidth="1"/>
    <col min="8453" max="8453" width="12.85546875" style="106" customWidth="1"/>
    <col min="8454" max="8454" width="11" style="106" customWidth="1"/>
    <col min="8455" max="8704" width="9.140625" style="106"/>
    <col min="8705" max="8705" width="6.7109375" style="106" customWidth="1"/>
    <col min="8706" max="8706" width="9.140625" style="106"/>
    <col min="8707" max="8707" width="32.42578125" style="106" customWidth="1"/>
    <col min="8708" max="8708" width="14.7109375" style="106" customWidth="1"/>
    <col min="8709" max="8709" width="12.85546875" style="106" customWidth="1"/>
    <col min="8710" max="8710" width="11" style="106" customWidth="1"/>
    <col min="8711" max="8960" width="9.140625" style="106"/>
    <col min="8961" max="8961" width="6.7109375" style="106" customWidth="1"/>
    <col min="8962" max="8962" width="9.140625" style="106"/>
    <col min="8963" max="8963" width="32.42578125" style="106" customWidth="1"/>
    <col min="8964" max="8964" width="14.7109375" style="106" customWidth="1"/>
    <col min="8965" max="8965" width="12.85546875" style="106" customWidth="1"/>
    <col min="8966" max="8966" width="11" style="106" customWidth="1"/>
    <col min="8967" max="9216" width="9.140625" style="106"/>
    <col min="9217" max="9217" width="6.7109375" style="106" customWidth="1"/>
    <col min="9218" max="9218" width="9.140625" style="106"/>
    <col min="9219" max="9219" width="32.42578125" style="106" customWidth="1"/>
    <col min="9220" max="9220" width="14.7109375" style="106" customWidth="1"/>
    <col min="9221" max="9221" width="12.85546875" style="106" customWidth="1"/>
    <col min="9222" max="9222" width="11" style="106" customWidth="1"/>
    <col min="9223" max="9472" width="9.140625" style="106"/>
    <col min="9473" max="9473" width="6.7109375" style="106" customWidth="1"/>
    <col min="9474" max="9474" width="9.140625" style="106"/>
    <col min="9475" max="9475" width="32.42578125" style="106" customWidth="1"/>
    <col min="9476" max="9476" width="14.7109375" style="106" customWidth="1"/>
    <col min="9477" max="9477" width="12.85546875" style="106" customWidth="1"/>
    <col min="9478" max="9478" width="11" style="106" customWidth="1"/>
    <col min="9479" max="9728" width="9.140625" style="106"/>
    <col min="9729" max="9729" width="6.7109375" style="106" customWidth="1"/>
    <col min="9730" max="9730" width="9.140625" style="106"/>
    <col min="9731" max="9731" width="32.42578125" style="106" customWidth="1"/>
    <col min="9732" max="9732" width="14.7109375" style="106" customWidth="1"/>
    <col min="9733" max="9733" width="12.85546875" style="106" customWidth="1"/>
    <col min="9734" max="9734" width="11" style="106" customWidth="1"/>
    <col min="9735" max="9984" width="9.140625" style="106"/>
    <col min="9985" max="9985" width="6.7109375" style="106" customWidth="1"/>
    <col min="9986" max="9986" width="9.140625" style="106"/>
    <col min="9987" max="9987" width="32.42578125" style="106" customWidth="1"/>
    <col min="9988" max="9988" width="14.7109375" style="106" customWidth="1"/>
    <col min="9989" max="9989" width="12.85546875" style="106" customWidth="1"/>
    <col min="9990" max="9990" width="11" style="106" customWidth="1"/>
    <col min="9991" max="10240" width="9.140625" style="106"/>
    <col min="10241" max="10241" width="6.7109375" style="106" customWidth="1"/>
    <col min="10242" max="10242" width="9.140625" style="106"/>
    <col min="10243" max="10243" width="32.42578125" style="106" customWidth="1"/>
    <col min="10244" max="10244" width="14.7109375" style="106" customWidth="1"/>
    <col min="10245" max="10245" width="12.85546875" style="106" customWidth="1"/>
    <col min="10246" max="10246" width="11" style="106" customWidth="1"/>
    <col min="10247" max="10496" width="9.140625" style="106"/>
    <col min="10497" max="10497" width="6.7109375" style="106" customWidth="1"/>
    <col min="10498" max="10498" width="9.140625" style="106"/>
    <col min="10499" max="10499" width="32.42578125" style="106" customWidth="1"/>
    <col min="10500" max="10500" width="14.7109375" style="106" customWidth="1"/>
    <col min="10501" max="10501" width="12.85546875" style="106" customWidth="1"/>
    <col min="10502" max="10502" width="11" style="106" customWidth="1"/>
    <col min="10503" max="10752" width="9.140625" style="106"/>
    <col min="10753" max="10753" width="6.7109375" style="106" customWidth="1"/>
    <col min="10754" max="10754" width="9.140625" style="106"/>
    <col min="10755" max="10755" width="32.42578125" style="106" customWidth="1"/>
    <col min="10756" max="10756" width="14.7109375" style="106" customWidth="1"/>
    <col min="10757" max="10757" width="12.85546875" style="106" customWidth="1"/>
    <col min="10758" max="10758" width="11" style="106" customWidth="1"/>
    <col min="10759" max="11008" width="9.140625" style="106"/>
    <col min="11009" max="11009" width="6.7109375" style="106" customWidth="1"/>
    <col min="11010" max="11010" width="9.140625" style="106"/>
    <col min="11011" max="11011" width="32.42578125" style="106" customWidth="1"/>
    <col min="11012" max="11012" width="14.7109375" style="106" customWidth="1"/>
    <col min="11013" max="11013" width="12.85546875" style="106" customWidth="1"/>
    <col min="11014" max="11014" width="11" style="106" customWidth="1"/>
    <col min="11015" max="11264" width="9.140625" style="106"/>
    <col min="11265" max="11265" width="6.7109375" style="106" customWidth="1"/>
    <col min="11266" max="11266" width="9.140625" style="106"/>
    <col min="11267" max="11267" width="32.42578125" style="106" customWidth="1"/>
    <col min="11268" max="11268" width="14.7109375" style="106" customWidth="1"/>
    <col min="11269" max="11269" width="12.85546875" style="106" customWidth="1"/>
    <col min="11270" max="11270" width="11" style="106" customWidth="1"/>
    <col min="11271" max="11520" width="9.140625" style="106"/>
    <col min="11521" max="11521" width="6.7109375" style="106" customWidth="1"/>
    <col min="11522" max="11522" width="9.140625" style="106"/>
    <col min="11523" max="11523" width="32.42578125" style="106" customWidth="1"/>
    <col min="11524" max="11524" width="14.7109375" style="106" customWidth="1"/>
    <col min="11525" max="11525" width="12.85546875" style="106" customWidth="1"/>
    <col min="11526" max="11526" width="11" style="106" customWidth="1"/>
    <col min="11527" max="11776" width="9.140625" style="106"/>
    <col min="11777" max="11777" width="6.7109375" style="106" customWidth="1"/>
    <col min="11778" max="11778" width="9.140625" style="106"/>
    <col min="11779" max="11779" width="32.42578125" style="106" customWidth="1"/>
    <col min="11780" max="11780" width="14.7109375" style="106" customWidth="1"/>
    <col min="11781" max="11781" width="12.85546875" style="106" customWidth="1"/>
    <col min="11782" max="11782" width="11" style="106" customWidth="1"/>
    <col min="11783" max="12032" width="9.140625" style="106"/>
    <col min="12033" max="12033" width="6.7109375" style="106" customWidth="1"/>
    <col min="12034" max="12034" width="9.140625" style="106"/>
    <col min="12035" max="12035" width="32.42578125" style="106" customWidth="1"/>
    <col min="12036" max="12036" width="14.7109375" style="106" customWidth="1"/>
    <col min="12037" max="12037" width="12.85546875" style="106" customWidth="1"/>
    <col min="12038" max="12038" width="11" style="106" customWidth="1"/>
    <col min="12039" max="12288" width="9.140625" style="106"/>
    <col min="12289" max="12289" width="6.7109375" style="106" customWidth="1"/>
    <col min="12290" max="12290" width="9.140625" style="106"/>
    <col min="12291" max="12291" width="32.42578125" style="106" customWidth="1"/>
    <col min="12292" max="12292" width="14.7109375" style="106" customWidth="1"/>
    <col min="12293" max="12293" width="12.85546875" style="106" customWidth="1"/>
    <col min="12294" max="12294" width="11" style="106" customWidth="1"/>
    <col min="12295" max="12544" width="9.140625" style="106"/>
    <col min="12545" max="12545" width="6.7109375" style="106" customWidth="1"/>
    <col min="12546" max="12546" width="9.140625" style="106"/>
    <col min="12547" max="12547" width="32.42578125" style="106" customWidth="1"/>
    <col min="12548" max="12548" width="14.7109375" style="106" customWidth="1"/>
    <col min="12549" max="12549" width="12.85546875" style="106" customWidth="1"/>
    <col min="12550" max="12550" width="11" style="106" customWidth="1"/>
    <col min="12551" max="12800" width="9.140625" style="106"/>
    <col min="12801" max="12801" width="6.7109375" style="106" customWidth="1"/>
    <col min="12802" max="12802" width="9.140625" style="106"/>
    <col min="12803" max="12803" width="32.42578125" style="106" customWidth="1"/>
    <col min="12804" max="12804" width="14.7109375" style="106" customWidth="1"/>
    <col min="12805" max="12805" width="12.85546875" style="106" customWidth="1"/>
    <col min="12806" max="12806" width="11" style="106" customWidth="1"/>
    <col min="12807" max="13056" width="9.140625" style="106"/>
    <col min="13057" max="13057" width="6.7109375" style="106" customWidth="1"/>
    <col min="13058" max="13058" width="9.140625" style="106"/>
    <col min="13059" max="13059" width="32.42578125" style="106" customWidth="1"/>
    <col min="13060" max="13060" width="14.7109375" style="106" customWidth="1"/>
    <col min="13061" max="13061" width="12.85546875" style="106" customWidth="1"/>
    <col min="13062" max="13062" width="11" style="106" customWidth="1"/>
    <col min="13063" max="13312" width="9.140625" style="106"/>
    <col min="13313" max="13313" width="6.7109375" style="106" customWidth="1"/>
    <col min="13314" max="13314" width="9.140625" style="106"/>
    <col min="13315" max="13315" width="32.42578125" style="106" customWidth="1"/>
    <col min="13316" max="13316" width="14.7109375" style="106" customWidth="1"/>
    <col min="13317" max="13317" width="12.85546875" style="106" customWidth="1"/>
    <col min="13318" max="13318" width="11" style="106" customWidth="1"/>
    <col min="13319" max="13568" width="9.140625" style="106"/>
    <col min="13569" max="13569" width="6.7109375" style="106" customWidth="1"/>
    <col min="13570" max="13570" width="9.140625" style="106"/>
    <col min="13571" max="13571" width="32.42578125" style="106" customWidth="1"/>
    <col min="13572" max="13572" width="14.7109375" style="106" customWidth="1"/>
    <col min="13573" max="13573" width="12.85546875" style="106" customWidth="1"/>
    <col min="13574" max="13574" width="11" style="106" customWidth="1"/>
    <col min="13575" max="13824" width="9.140625" style="106"/>
    <col min="13825" max="13825" width="6.7109375" style="106" customWidth="1"/>
    <col min="13826" max="13826" width="9.140625" style="106"/>
    <col min="13827" max="13827" width="32.42578125" style="106" customWidth="1"/>
    <col min="13828" max="13828" width="14.7109375" style="106" customWidth="1"/>
    <col min="13829" max="13829" width="12.85546875" style="106" customWidth="1"/>
    <col min="13830" max="13830" width="11" style="106" customWidth="1"/>
    <col min="13831" max="14080" width="9.140625" style="106"/>
    <col min="14081" max="14081" width="6.7109375" style="106" customWidth="1"/>
    <col min="14082" max="14082" width="9.140625" style="106"/>
    <col min="14083" max="14083" width="32.42578125" style="106" customWidth="1"/>
    <col min="14084" max="14084" width="14.7109375" style="106" customWidth="1"/>
    <col min="14085" max="14085" width="12.85546875" style="106" customWidth="1"/>
    <col min="14086" max="14086" width="11" style="106" customWidth="1"/>
    <col min="14087" max="14336" width="9.140625" style="106"/>
    <col min="14337" max="14337" width="6.7109375" style="106" customWidth="1"/>
    <col min="14338" max="14338" width="9.140625" style="106"/>
    <col min="14339" max="14339" width="32.42578125" style="106" customWidth="1"/>
    <col min="14340" max="14340" width="14.7109375" style="106" customWidth="1"/>
    <col min="14341" max="14341" width="12.85546875" style="106" customWidth="1"/>
    <col min="14342" max="14342" width="11" style="106" customWidth="1"/>
    <col min="14343" max="14592" width="9.140625" style="106"/>
    <col min="14593" max="14593" width="6.7109375" style="106" customWidth="1"/>
    <col min="14594" max="14594" width="9.140625" style="106"/>
    <col min="14595" max="14595" width="32.42578125" style="106" customWidth="1"/>
    <col min="14596" max="14596" width="14.7109375" style="106" customWidth="1"/>
    <col min="14597" max="14597" width="12.85546875" style="106" customWidth="1"/>
    <col min="14598" max="14598" width="11" style="106" customWidth="1"/>
    <col min="14599" max="14848" width="9.140625" style="106"/>
    <col min="14849" max="14849" width="6.7109375" style="106" customWidth="1"/>
    <col min="14850" max="14850" width="9.140625" style="106"/>
    <col min="14851" max="14851" width="32.42578125" style="106" customWidth="1"/>
    <col min="14852" max="14852" width="14.7109375" style="106" customWidth="1"/>
    <col min="14853" max="14853" width="12.85546875" style="106" customWidth="1"/>
    <col min="14854" max="14854" width="11" style="106" customWidth="1"/>
    <col min="14855" max="15104" width="9.140625" style="106"/>
    <col min="15105" max="15105" width="6.7109375" style="106" customWidth="1"/>
    <col min="15106" max="15106" width="9.140625" style="106"/>
    <col min="15107" max="15107" width="32.42578125" style="106" customWidth="1"/>
    <col min="15108" max="15108" width="14.7109375" style="106" customWidth="1"/>
    <col min="15109" max="15109" width="12.85546875" style="106" customWidth="1"/>
    <col min="15110" max="15110" width="11" style="106" customWidth="1"/>
    <col min="15111" max="15360" width="9.140625" style="106"/>
    <col min="15361" max="15361" width="6.7109375" style="106" customWidth="1"/>
    <col min="15362" max="15362" width="9.140625" style="106"/>
    <col min="15363" max="15363" width="32.42578125" style="106" customWidth="1"/>
    <col min="15364" max="15364" width="14.7109375" style="106" customWidth="1"/>
    <col min="15365" max="15365" width="12.85546875" style="106" customWidth="1"/>
    <col min="15366" max="15366" width="11" style="106" customWidth="1"/>
    <col min="15367" max="15616" width="9.140625" style="106"/>
    <col min="15617" max="15617" width="6.7109375" style="106" customWidth="1"/>
    <col min="15618" max="15618" width="9.140625" style="106"/>
    <col min="15619" max="15619" width="32.42578125" style="106" customWidth="1"/>
    <col min="15620" max="15620" width="14.7109375" style="106" customWidth="1"/>
    <col min="15621" max="15621" width="12.85546875" style="106" customWidth="1"/>
    <col min="15622" max="15622" width="11" style="106" customWidth="1"/>
    <col min="15623" max="15872" width="9.140625" style="106"/>
    <col min="15873" max="15873" width="6.7109375" style="106" customWidth="1"/>
    <col min="15874" max="15874" width="9.140625" style="106"/>
    <col min="15875" max="15875" width="32.42578125" style="106" customWidth="1"/>
    <col min="15876" max="15876" width="14.7109375" style="106" customWidth="1"/>
    <col min="15877" max="15877" width="12.85546875" style="106" customWidth="1"/>
    <col min="15878" max="15878" width="11" style="106" customWidth="1"/>
    <col min="15879" max="16128" width="9.140625" style="106"/>
    <col min="16129" max="16129" width="6.7109375" style="106" customWidth="1"/>
    <col min="16130" max="16130" width="9.140625" style="106"/>
    <col min="16131" max="16131" width="32.42578125" style="106" customWidth="1"/>
    <col min="16132" max="16132" width="14.7109375" style="106" customWidth="1"/>
    <col min="16133" max="16133" width="12.85546875" style="106" customWidth="1"/>
    <col min="16134" max="16134" width="11" style="106" customWidth="1"/>
    <col min="16135" max="16384" width="9.140625" style="106"/>
  </cols>
  <sheetData>
    <row r="1" spans="1:6" x14ac:dyDescent="0.25">
      <c r="A1" s="315"/>
      <c r="B1" s="315"/>
      <c r="C1" s="315"/>
      <c r="D1" s="315"/>
      <c r="E1" s="615" t="s">
        <v>250</v>
      </c>
      <c r="F1" s="615"/>
    </row>
    <row r="2" spans="1:6" x14ac:dyDescent="0.25">
      <c r="A2" s="315"/>
      <c r="B2" s="315"/>
      <c r="C2" s="315"/>
      <c r="D2" s="315"/>
    </row>
    <row r="3" spans="1:6" ht="57" customHeight="1" x14ac:dyDescent="0.25">
      <c r="A3" s="616" t="s">
        <v>253</v>
      </c>
      <c r="B3" s="616"/>
      <c r="C3" s="616"/>
      <c r="D3" s="616"/>
      <c r="E3" s="631"/>
      <c r="F3" s="631"/>
    </row>
    <row r="4" spans="1:6" x14ac:dyDescent="0.25">
      <c r="A4" s="315"/>
      <c r="B4" s="315"/>
      <c r="C4" s="315"/>
      <c r="D4" s="315"/>
    </row>
    <row r="5" spans="1:6" ht="16.5" thickBot="1" x14ac:dyDescent="0.3">
      <c r="A5" s="315"/>
      <c r="B5" s="315"/>
      <c r="C5" s="122" t="s">
        <v>2</v>
      </c>
      <c r="D5" s="315"/>
    </row>
    <row r="6" spans="1:6" x14ac:dyDescent="0.25">
      <c r="A6" s="618" t="s">
        <v>3</v>
      </c>
      <c r="B6" s="620" t="s">
        <v>89</v>
      </c>
      <c r="C6" s="620" t="s">
        <v>235</v>
      </c>
      <c r="D6" s="622" t="s">
        <v>251</v>
      </c>
      <c r="E6" s="624" t="s">
        <v>85</v>
      </c>
      <c r="F6" s="626" t="s">
        <v>6</v>
      </c>
    </row>
    <row r="7" spans="1:6" ht="26.25" customHeight="1" x14ac:dyDescent="0.25">
      <c r="A7" s="619"/>
      <c r="B7" s="621"/>
      <c r="C7" s="621"/>
      <c r="D7" s="623"/>
      <c r="E7" s="625"/>
      <c r="F7" s="627"/>
    </row>
    <row r="8" spans="1:6" x14ac:dyDescent="0.25">
      <c r="A8" s="318">
        <v>1</v>
      </c>
      <c r="B8" s="319">
        <v>2</v>
      </c>
      <c r="C8" s="319">
        <v>3</v>
      </c>
      <c r="D8" s="319">
        <v>4</v>
      </c>
      <c r="E8" s="354">
        <v>5</v>
      </c>
      <c r="F8" s="355">
        <v>6</v>
      </c>
    </row>
    <row r="9" spans="1:6" ht="45" x14ac:dyDescent="0.25">
      <c r="A9" s="356">
        <v>710</v>
      </c>
      <c r="B9" s="357">
        <v>71035</v>
      </c>
      <c r="C9" s="358" t="s">
        <v>252</v>
      </c>
      <c r="D9" s="359">
        <v>5000</v>
      </c>
      <c r="E9" s="360">
        <v>5000</v>
      </c>
      <c r="F9" s="361">
        <f>E9/D9*100</f>
        <v>100</v>
      </c>
    </row>
    <row r="10" spans="1:6" ht="16.5" thickBot="1" x14ac:dyDescent="0.3">
      <c r="A10" s="632" t="s">
        <v>231</v>
      </c>
      <c r="B10" s="635"/>
      <c r="C10" s="636"/>
      <c r="D10" s="362">
        <v>5000</v>
      </c>
      <c r="E10" s="363">
        <v>5000</v>
      </c>
      <c r="F10" s="364">
        <f>E10/D10*100</f>
        <v>100</v>
      </c>
    </row>
    <row r="14" spans="1:6" ht="16.5" thickBot="1" x14ac:dyDescent="0.3">
      <c r="A14" s="338"/>
      <c r="B14" s="315"/>
      <c r="C14" s="122" t="s">
        <v>245</v>
      </c>
      <c r="D14" s="315"/>
    </row>
    <row r="15" spans="1:6" x14ac:dyDescent="0.25">
      <c r="A15" s="618" t="s">
        <v>3</v>
      </c>
      <c r="B15" s="620" t="s">
        <v>89</v>
      </c>
      <c r="C15" s="620" t="s">
        <v>235</v>
      </c>
      <c r="D15" s="622" t="s">
        <v>91</v>
      </c>
      <c r="E15" s="624" t="s">
        <v>85</v>
      </c>
      <c r="F15" s="626" t="s">
        <v>6</v>
      </c>
    </row>
    <row r="16" spans="1:6" ht="27" customHeight="1" x14ac:dyDescent="0.25">
      <c r="A16" s="619"/>
      <c r="B16" s="621"/>
      <c r="C16" s="621"/>
      <c r="D16" s="623"/>
      <c r="E16" s="625"/>
      <c r="F16" s="627"/>
    </row>
    <row r="17" spans="1:6" x14ac:dyDescent="0.25">
      <c r="A17" s="318">
        <v>1</v>
      </c>
      <c r="B17" s="319">
        <v>2</v>
      </c>
      <c r="C17" s="319">
        <v>3</v>
      </c>
      <c r="D17" s="319">
        <v>4</v>
      </c>
      <c r="E17" s="354">
        <v>5</v>
      </c>
      <c r="F17" s="355">
        <v>6</v>
      </c>
    </row>
    <row r="18" spans="1:6" ht="45" x14ac:dyDescent="0.25">
      <c r="A18" s="356">
        <v>710</v>
      </c>
      <c r="B18" s="357">
        <v>71035</v>
      </c>
      <c r="C18" s="358" t="s">
        <v>252</v>
      </c>
      <c r="D18" s="359">
        <v>5000</v>
      </c>
      <c r="E18" s="360">
        <v>5000</v>
      </c>
      <c r="F18" s="361">
        <f>E18/D18*100</f>
        <v>100</v>
      </c>
    </row>
    <row r="19" spans="1:6" ht="16.5" thickBot="1" x14ac:dyDescent="0.3">
      <c r="A19" s="632" t="s">
        <v>231</v>
      </c>
      <c r="B19" s="633"/>
      <c r="C19" s="634"/>
      <c r="D19" s="362">
        <v>5000</v>
      </c>
      <c r="E19" s="363">
        <v>5000</v>
      </c>
      <c r="F19" s="364">
        <f>E19/D19*100</f>
        <v>100</v>
      </c>
    </row>
  </sheetData>
  <mergeCells count="16">
    <mergeCell ref="F15:F16"/>
    <mergeCell ref="A19:C19"/>
    <mergeCell ref="A10:C10"/>
    <mergeCell ref="A15:A16"/>
    <mergeCell ref="B15:B16"/>
    <mergeCell ref="C15:C16"/>
    <mergeCell ref="D15:D16"/>
    <mergeCell ref="E15:E16"/>
    <mergeCell ref="E1:F1"/>
    <mergeCell ref="A3:F3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23" sqref="C23"/>
    </sheetView>
  </sheetViews>
  <sheetFormatPr defaultRowHeight="15" x14ac:dyDescent="0.25"/>
  <cols>
    <col min="1" max="1" width="5.85546875" style="106" customWidth="1"/>
    <col min="2" max="2" width="8.5703125" style="106" customWidth="1"/>
    <col min="3" max="3" width="34.42578125" style="106" customWidth="1"/>
    <col min="4" max="4" width="15.140625" style="106" customWidth="1"/>
    <col min="5" max="5" width="13.42578125" style="106" customWidth="1"/>
    <col min="6" max="6" width="12.140625" style="106" customWidth="1"/>
    <col min="7" max="256" width="9.140625" style="106"/>
    <col min="257" max="257" width="6.85546875" style="106" customWidth="1"/>
    <col min="258" max="258" width="9.140625" style="106"/>
    <col min="259" max="259" width="34.42578125" style="106" customWidth="1"/>
    <col min="260" max="260" width="14.42578125" style="106" customWidth="1"/>
    <col min="261" max="261" width="12.5703125" style="106" customWidth="1"/>
    <col min="262" max="262" width="11.42578125" style="106" customWidth="1"/>
    <col min="263" max="512" width="9.140625" style="106"/>
    <col min="513" max="513" width="6.85546875" style="106" customWidth="1"/>
    <col min="514" max="514" width="9.140625" style="106"/>
    <col min="515" max="515" width="34.42578125" style="106" customWidth="1"/>
    <col min="516" max="516" width="14.42578125" style="106" customWidth="1"/>
    <col min="517" max="517" width="12.5703125" style="106" customWidth="1"/>
    <col min="518" max="518" width="11.42578125" style="106" customWidth="1"/>
    <col min="519" max="768" width="9.140625" style="106"/>
    <col min="769" max="769" width="6.85546875" style="106" customWidth="1"/>
    <col min="770" max="770" width="9.140625" style="106"/>
    <col min="771" max="771" width="34.42578125" style="106" customWidth="1"/>
    <col min="772" max="772" width="14.42578125" style="106" customWidth="1"/>
    <col min="773" max="773" width="12.5703125" style="106" customWidth="1"/>
    <col min="774" max="774" width="11.42578125" style="106" customWidth="1"/>
    <col min="775" max="1024" width="9.140625" style="106"/>
    <col min="1025" max="1025" width="6.85546875" style="106" customWidth="1"/>
    <col min="1026" max="1026" width="9.140625" style="106"/>
    <col min="1027" max="1027" width="34.42578125" style="106" customWidth="1"/>
    <col min="1028" max="1028" width="14.42578125" style="106" customWidth="1"/>
    <col min="1029" max="1029" width="12.5703125" style="106" customWidth="1"/>
    <col min="1030" max="1030" width="11.42578125" style="106" customWidth="1"/>
    <col min="1031" max="1280" width="9.140625" style="106"/>
    <col min="1281" max="1281" width="6.85546875" style="106" customWidth="1"/>
    <col min="1282" max="1282" width="9.140625" style="106"/>
    <col min="1283" max="1283" width="34.42578125" style="106" customWidth="1"/>
    <col min="1284" max="1284" width="14.42578125" style="106" customWidth="1"/>
    <col min="1285" max="1285" width="12.5703125" style="106" customWidth="1"/>
    <col min="1286" max="1286" width="11.42578125" style="106" customWidth="1"/>
    <col min="1287" max="1536" width="9.140625" style="106"/>
    <col min="1537" max="1537" width="6.85546875" style="106" customWidth="1"/>
    <col min="1538" max="1538" width="9.140625" style="106"/>
    <col min="1539" max="1539" width="34.42578125" style="106" customWidth="1"/>
    <col min="1540" max="1540" width="14.42578125" style="106" customWidth="1"/>
    <col min="1541" max="1541" width="12.5703125" style="106" customWidth="1"/>
    <col min="1542" max="1542" width="11.42578125" style="106" customWidth="1"/>
    <col min="1543" max="1792" width="9.140625" style="106"/>
    <col min="1793" max="1793" width="6.85546875" style="106" customWidth="1"/>
    <col min="1794" max="1794" width="9.140625" style="106"/>
    <col min="1795" max="1795" width="34.42578125" style="106" customWidth="1"/>
    <col min="1796" max="1796" width="14.42578125" style="106" customWidth="1"/>
    <col min="1797" max="1797" width="12.5703125" style="106" customWidth="1"/>
    <col min="1798" max="1798" width="11.42578125" style="106" customWidth="1"/>
    <col min="1799" max="2048" width="9.140625" style="106"/>
    <col min="2049" max="2049" width="6.85546875" style="106" customWidth="1"/>
    <col min="2050" max="2050" width="9.140625" style="106"/>
    <col min="2051" max="2051" width="34.42578125" style="106" customWidth="1"/>
    <col min="2052" max="2052" width="14.42578125" style="106" customWidth="1"/>
    <col min="2053" max="2053" width="12.5703125" style="106" customWidth="1"/>
    <col min="2054" max="2054" width="11.42578125" style="106" customWidth="1"/>
    <col min="2055" max="2304" width="9.140625" style="106"/>
    <col min="2305" max="2305" width="6.85546875" style="106" customWidth="1"/>
    <col min="2306" max="2306" width="9.140625" style="106"/>
    <col min="2307" max="2307" width="34.42578125" style="106" customWidth="1"/>
    <col min="2308" max="2308" width="14.42578125" style="106" customWidth="1"/>
    <col min="2309" max="2309" width="12.5703125" style="106" customWidth="1"/>
    <col min="2310" max="2310" width="11.42578125" style="106" customWidth="1"/>
    <col min="2311" max="2560" width="9.140625" style="106"/>
    <col min="2561" max="2561" width="6.85546875" style="106" customWidth="1"/>
    <col min="2562" max="2562" width="9.140625" style="106"/>
    <col min="2563" max="2563" width="34.42578125" style="106" customWidth="1"/>
    <col min="2564" max="2564" width="14.42578125" style="106" customWidth="1"/>
    <col min="2565" max="2565" width="12.5703125" style="106" customWidth="1"/>
    <col min="2566" max="2566" width="11.42578125" style="106" customWidth="1"/>
    <col min="2567" max="2816" width="9.140625" style="106"/>
    <col min="2817" max="2817" width="6.85546875" style="106" customWidth="1"/>
    <col min="2818" max="2818" width="9.140625" style="106"/>
    <col min="2819" max="2819" width="34.42578125" style="106" customWidth="1"/>
    <col min="2820" max="2820" width="14.42578125" style="106" customWidth="1"/>
    <col min="2821" max="2821" width="12.5703125" style="106" customWidth="1"/>
    <col min="2822" max="2822" width="11.42578125" style="106" customWidth="1"/>
    <col min="2823" max="3072" width="9.140625" style="106"/>
    <col min="3073" max="3073" width="6.85546875" style="106" customWidth="1"/>
    <col min="3074" max="3074" width="9.140625" style="106"/>
    <col min="3075" max="3075" width="34.42578125" style="106" customWidth="1"/>
    <col min="3076" max="3076" width="14.42578125" style="106" customWidth="1"/>
    <col min="3077" max="3077" width="12.5703125" style="106" customWidth="1"/>
    <col min="3078" max="3078" width="11.42578125" style="106" customWidth="1"/>
    <col min="3079" max="3328" width="9.140625" style="106"/>
    <col min="3329" max="3329" width="6.85546875" style="106" customWidth="1"/>
    <col min="3330" max="3330" width="9.140625" style="106"/>
    <col min="3331" max="3331" width="34.42578125" style="106" customWidth="1"/>
    <col min="3332" max="3332" width="14.42578125" style="106" customWidth="1"/>
    <col min="3333" max="3333" width="12.5703125" style="106" customWidth="1"/>
    <col min="3334" max="3334" width="11.42578125" style="106" customWidth="1"/>
    <col min="3335" max="3584" width="9.140625" style="106"/>
    <col min="3585" max="3585" width="6.85546875" style="106" customWidth="1"/>
    <col min="3586" max="3586" width="9.140625" style="106"/>
    <col min="3587" max="3587" width="34.42578125" style="106" customWidth="1"/>
    <col min="3588" max="3588" width="14.42578125" style="106" customWidth="1"/>
    <col min="3589" max="3589" width="12.5703125" style="106" customWidth="1"/>
    <col min="3590" max="3590" width="11.42578125" style="106" customWidth="1"/>
    <col min="3591" max="3840" width="9.140625" style="106"/>
    <col min="3841" max="3841" width="6.85546875" style="106" customWidth="1"/>
    <col min="3842" max="3842" width="9.140625" style="106"/>
    <col min="3843" max="3843" width="34.42578125" style="106" customWidth="1"/>
    <col min="3844" max="3844" width="14.42578125" style="106" customWidth="1"/>
    <col min="3845" max="3845" width="12.5703125" style="106" customWidth="1"/>
    <col min="3846" max="3846" width="11.42578125" style="106" customWidth="1"/>
    <col min="3847" max="4096" width="9.140625" style="106"/>
    <col min="4097" max="4097" width="6.85546875" style="106" customWidth="1"/>
    <col min="4098" max="4098" width="9.140625" style="106"/>
    <col min="4099" max="4099" width="34.42578125" style="106" customWidth="1"/>
    <col min="4100" max="4100" width="14.42578125" style="106" customWidth="1"/>
    <col min="4101" max="4101" width="12.5703125" style="106" customWidth="1"/>
    <col min="4102" max="4102" width="11.42578125" style="106" customWidth="1"/>
    <col min="4103" max="4352" width="9.140625" style="106"/>
    <col min="4353" max="4353" width="6.85546875" style="106" customWidth="1"/>
    <col min="4354" max="4354" width="9.140625" style="106"/>
    <col min="4355" max="4355" width="34.42578125" style="106" customWidth="1"/>
    <col min="4356" max="4356" width="14.42578125" style="106" customWidth="1"/>
    <col min="4357" max="4357" width="12.5703125" style="106" customWidth="1"/>
    <col min="4358" max="4358" width="11.42578125" style="106" customWidth="1"/>
    <col min="4359" max="4608" width="9.140625" style="106"/>
    <col min="4609" max="4609" width="6.85546875" style="106" customWidth="1"/>
    <col min="4610" max="4610" width="9.140625" style="106"/>
    <col min="4611" max="4611" width="34.42578125" style="106" customWidth="1"/>
    <col min="4612" max="4612" width="14.42578125" style="106" customWidth="1"/>
    <col min="4613" max="4613" width="12.5703125" style="106" customWidth="1"/>
    <col min="4614" max="4614" width="11.42578125" style="106" customWidth="1"/>
    <col min="4615" max="4864" width="9.140625" style="106"/>
    <col min="4865" max="4865" width="6.85546875" style="106" customWidth="1"/>
    <col min="4866" max="4866" width="9.140625" style="106"/>
    <col min="4867" max="4867" width="34.42578125" style="106" customWidth="1"/>
    <col min="4868" max="4868" width="14.42578125" style="106" customWidth="1"/>
    <col min="4869" max="4869" width="12.5703125" style="106" customWidth="1"/>
    <col min="4870" max="4870" width="11.42578125" style="106" customWidth="1"/>
    <col min="4871" max="5120" width="9.140625" style="106"/>
    <col min="5121" max="5121" width="6.85546875" style="106" customWidth="1"/>
    <col min="5122" max="5122" width="9.140625" style="106"/>
    <col min="5123" max="5123" width="34.42578125" style="106" customWidth="1"/>
    <col min="5124" max="5124" width="14.42578125" style="106" customWidth="1"/>
    <col min="5125" max="5125" width="12.5703125" style="106" customWidth="1"/>
    <col min="5126" max="5126" width="11.42578125" style="106" customWidth="1"/>
    <col min="5127" max="5376" width="9.140625" style="106"/>
    <col min="5377" max="5377" width="6.85546875" style="106" customWidth="1"/>
    <col min="5378" max="5378" width="9.140625" style="106"/>
    <col min="5379" max="5379" width="34.42578125" style="106" customWidth="1"/>
    <col min="5380" max="5380" width="14.42578125" style="106" customWidth="1"/>
    <col min="5381" max="5381" width="12.5703125" style="106" customWidth="1"/>
    <col min="5382" max="5382" width="11.42578125" style="106" customWidth="1"/>
    <col min="5383" max="5632" width="9.140625" style="106"/>
    <col min="5633" max="5633" width="6.85546875" style="106" customWidth="1"/>
    <col min="5634" max="5634" width="9.140625" style="106"/>
    <col min="5635" max="5635" width="34.42578125" style="106" customWidth="1"/>
    <col min="5636" max="5636" width="14.42578125" style="106" customWidth="1"/>
    <col min="5637" max="5637" width="12.5703125" style="106" customWidth="1"/>
    <col min="5638" max="5638" width="11.42578125" style="106" customWidth="1"/>
    <col min="5639" max="5888" width="9.140625" style="106"/>
    <col min="5889" max="5889" width="6.85546875" style="106" customWidth="1"/>
    <col min="5890" max="5890" width="9.140625" style="106"/>
    <col min="5891" max="5891" width="34.42578125" style="106" customWidth="1"/>
    <col min="5892" max="5892" width="14.42578125" style="106" customWidth="1"/>
    <col min="5893" max="5893" width="12.5703125" style="106" customWidth="1"/>
    <col min="5894" max="5894" width="11.42578125" style="106" customWidth="1"/>
    <col min="5895" max="6144" width="9.140625" style="106"/>
    <col min="6145" max="6145" width="6.85546875" style="106" customWidth="1"/>
    <col min="6146" max="6146" width="9.140625" style="106"/>
    <col min="6147" max="6147" width="34.42578125" style="106" customWidth="1"/>
    <col min="6148" max="6148" width="14.42578125" style="106" customWidth="1"/>
    <col min="6149" max="6149" width="12.5703125" style="106" customWidth="1"/>
    <col min="6150" max="6150" width="11.42578125" style="106" customWidth="1"/>
    <col min="6151" max="6400" width="9.140625" style="106"/>
    <col min="6401" max="6401" width="6.85546875" style="106" customWidth="1"/>
    <col min="6402" max="6402" width="9.140625" style="106"/>
    <col min="6403" max="6403" width="34.42578125" style="106" customWidth="1"/>
    <col min="6404" max="6404" width="14.42578125" style="106" customWidth="1"/>
    <col min="6405" max="6405" width="12.5703125" style="106" customWidth="1"/>
    <col min="6406" max="6406" width="11.42578125" style="106" customWidth="1"/>
    <col min="6407" max="6656" width="9.140625" style="106"/>
    <col min="6657" max="6657" width="6.85546875" style="106" customWidth="1"/>
    <col min="6658" max="6658" width="9.140625" style="106"/>
    <col min="6659" max="6659" width="34.42578125" style="106" customWidth="1"/>
    <col min="6660" max="6660" width="14.42578125" style="106" customWidth="1"/>
    <col min="6661" max="6661" width="12.5703125" style="106" customWidth="1"/>
    <col min="6662" max="6662" width="11.42578125" style="106" customWidth="1"/>
    <col min="6663" max="6912" width="9.140625" style="106"/>
    <col min="6913" max="6913" width="6.85546875" style="106" customWidth="1"/>
    <col min="6914" max="6914" width="9.140625" style="106"/>
    <col min="6915" max="6915" width="34.42578125" style="106" customWidth="1"/>
    <col min="6916" max="6916" width="14.42578125" style="106" customWidth="1"/>
    <col min="6917" max="6917" width="12.5703125" style="106" customWidth="1"/>
    <col min="6918" max="6918" width="11.42578125" style="106" customWidth="1"/>
    <col min="6919" max="7168" width="9.140625" style="106"/>
    <col min="7169" max="7169" width="6.85546875" style="106" customWidth="1"/>
    <col min="7170" max="7170" width="9.140625" style="106"/>
    <col min="7171" max="7171" width="34.42578125" style="106" customWidth="1"/>
    <col min="7172" max="7172" width="14.42578125" style="106" customWidth="1"/>
    <col min="7173" max="7173" width="12.5703125" style="106" customWidth="1"/>
    <col min="7174" max="7174" width="11.42578125" style="106" customWidth="1"/>
    <col min="7175" max="7424" width="9.140625" style="106"/>
    <col min="7425" max="7425" width="6.85546875" style="106" customWidth="1"/>
    <col min="7426" max="7426" width="9.140625" style="106"/>
    <col min="7427" max="7427" width="34.42578125" style="106" customWidth="1"/>
    <col min="7428" max="7428" width="14.42578125" style="106" customWidth="1"/>
    <col min="7429" max="7429" width="12.5703125" style="106" customWidth="1"/>
    <col min="7430" max="7430" width="11.42578125" style="106" customWidth="1"/>
    <col min="7431" max="7680" width="9.140625" style="106"/>
    <col min="7681" max="7681" width="6.85546875" style="106" customWidth="1"/>
    <col min="7682" max="7682" width="9.140625" style="106"/>
    <col min="7683" max="7683" width="34.42578125" style="106" customWidth="1"/>
    <col min="7684" max="7684" width="14.42578125" style="106" customWidth="1"/>
    <col min="7685" max="7685" width="12.5703125" style="106" customWidth="1"/>
    <col min="7686" max="7686" width="11.42578125" style="106" customWidth="1"/>
    <col min="7687" max="7936" width="9.140625" style="106"/>
    <col min="7937" max="7937" width="6.85546875" style="106" customWidth="1"/>
    <col min="7938" max="7938" width="9.140625" style="106"/>
    <col min="7939" max="7939" width="34.42578125" style="106" customWidth="1"/>
    <col min="7940" max="7940" width="14.42578125" style="106" customWidth="1"/>
    <col min="7941" max="7941" width="12.5703125" style="106" customWidth="1"/>
    <col min="7942" max="7942" width="11.42578125" style="106" customWidth="1"/>
    <col min="7943" max="8192" width="9.140625" style="106"/>
    <col min="8193" max="8193" width="6.85546875" style="106" customWidth="1"/>
    <col min="8194" max="8194" width="9.140625" style="106"/>
    <col min="8195" max="8195" width="34.42578125" style="106" customWidth="1"/>
    <col min="8196" max="8196" width="14.42578125" style="106" customWidth="1"/>
    <col min="8197" max="8197" width="12.5703125" style="106" customWidth="1"/>
    <col min="8198" max="8198" width="11.42578125" style="106" customWidth="1"/>
    <col min="8199" max="8448" width="9.140625" style="106"/>
    <col min="8449" max="8449" width="6.85546875" style="106" customWidth="1"/>
    <col min="8450" max="8450" width="9.140625" style="106"/>
    <col min="8451" max="8451" width="34.42578125" style="106" customWidth="1"/>
    <col min="8452" max="8452" width="14.42578125" style="106" customWidth="1"/>
    <col min="8453" max="8453" width="12.5703125" style="106" customWidth="1"/>
    <col min="8454" max="8454" width="11.42578125" style="106" customWidth="1"/>
    <col min="8455" max="8704" width="9.140625" style="106"/>
    <col min="8705" max="8705" width="6.85546875" style="106" customWidth="1"/>
    <col min="8706" max="8706" width="9.140625" style="106"/>
    <col min="8707" max="8707" width="34.42578125" style="106" customWidth="1"/>
    <col min="8708" max="8708" width="14.42578125" style="106" customWidth="1"/>
    <col min="8709" max="8709" width="12.5703125" style="106" customWidth="1"/>
    <col min="8710" max="8710" width="11.42578125" style="106" customWidth="1"/>
    <col min="8711" max="8960" width="9.140625" style="106"/>
    <col min="8961" max="8961" width="6.85546875" style="106" customWidth="1"/>
    <col min="8962" max="8962" width="9.140625" style="106"/>
    <col min="8963" max="8963" width="34.42578125" style="106" customWidth="1"/>
    <col min="8964" max="8964" width="14.42578125" style="106" customWidth="1"/>
    <col min="8965" max="8965" width="12.5703125" style="106" customWidth="1"/>
    <col min="8966" max="8966" width="11.42578125" style="106" customWidth="1"/>
    <col min="8967" max="9216" width="9.140625" style="106"/>
    <col min="9217" max="9217" width="6.85546875" style="106" customWidth="1"/>
    <col min="9218" max="9218" width="9.140625" style="106"/>
    <col min="9219" max="9219" width="34.42578125" style="106" customWidth="1"/>
    <col min="9220" max="9220" width="14.42578125" style="106" customWidth="1"/>
    <col min="9221" max="9221" width="12.5703125" style="106" customWidth="1"/>
    <col min="9222" max="9222" width="11.42578125" style="106" customWidth="1"/>
    <col min="9223" max="9472" width="9.140625" style="106"/>
    <col min="9473" max="9473" width="6.85546875" style="106" customWidth="1"/>
    <col min="9474" max="9474" width="9.140625" style="106"/>
    <col min="9475" max="9475" width="34.42578125" style="106" customWidth="1"/>
    <col min="9476" max="9476" width="14.42578125" style="106" customWidth="1"/>
    <col min="9477" max="9477" width="12.5703125" style="106" customWidth="1"/>
    <col min="9478" max="9478" width="11.42578125" style="106" customWidth="1"/>
    <col min="9479" max="9728" width="9.140625" style="106"/>
    <col min="9729" max="9729" width="6.85546875" style="106" customWidth="1"/>
    <col min="9730" max="9730" width="9.140625" style="106"/>
    <col min="9731" max="9731" width="34.42578125" style="106" customWidth="1"/>
    <col min="9732" max="9732" width="14.42578125" style="106" customWidth="1"/>
    <col min="9733" max="9733" width="12.5703125" style="106" customWidth="1"/>
    <col min="9734" max="9734" width="11.42578125" style="106" customWidth="1"/>
    <col min="9735" max="9984" width="9.140625" style="106"/>
    <col min="9985" max="9985" width="6.85546875" style="106" customWidth="1"/>
    <col min="9986" max="9986" width="9.140625" style="106"/>
    <col min="9987" max="9987" width="34.42578125" style="106" customWidth="1"/>
    <col min="9988" max="9988" width="14.42578125" style="106" customWidth="1"/>
    <col min="9989" max="9989" width="12.5703125" style="106" customWidth="1"/>
    <col min="9990" max="9990" width="11.42578125" style="106" customWidth="1"/>
    <col min="9991" max="10240" width="9.140625" style="106"/>
    <col min="10241" max="10241" width="6.85546875" style="106" customWidth="1"/>
    <col min="10242" max="10242" width="9.140625" style="106"/>
    <col min="10243" max="10243" width="34.42578125" style="106" customWidth="1"/>
    <col min="10244" max="10244" width="14.42578125" style="106" customWidth="1"/>
    <col min="10245" max="10245" width="12.5703125" style="106" customWidth="1"/>
    <col min="10246" max="10246" width="11.42578125" style="106" customWidth="1"/>
    <col min="10247" max="10496" width="9.140625" style="106"/>
    <col min="10497" max="10497" width="6.85546875" style="106" customWidth="1"/>
    <col min="10498" max="10498" width="9.140625" style="106"/>
    <col min="10499" max="10499" width="34.42578125" style="106" customWidth="1"/>
    <col min="10500" max="10500" width="14.42578125" style="106" customWidth="1"/>
    <col min="10501" max="10501" width="12.5703125" style="106" customWidth="1"/>
    <col min="10502" max="10502" width="11.42578125" style="106" customWidth="1"/>
    <col min="10503" max="10752" width="9.140625" style="106"/>
    <col min="10753" max="10753" width="6.85546875" style="106" customWidth="1"/>
    <col min="10754" max="10754" width="9.140625" style="106"/>
    <col min="10755" max="10755" width="34.42578125" style="106" customWidth="1"/>
    <col min="10756" max="10756" width="14.42578125" style="106" customWidth="1"/>
    <col min="10757" max="10757" width="12.5703125" style="106" customWidth="1"/>
    <col min="10758" max="10758" width="11.42578125" style="106" customWidth="1"/>
    <col min="10759" max="11008" width="9.140625" style="106"/>
    <col min="11009" max="11009" width="6.85546875" style="106" customWidth="1"/>
    <col min="11010" max="11010" width="9.140625" style="106"/>
    <col min="11011" max="11011" width="34.42578125" style="106" customWidth="1"/>
    <col min="11012" max="11012" width="14.42578125" style="106" customWidth="1"/>
    <col min="11013" max="11013" width="12.5703125" style="106" customWidth="1"/>
    <col min="11014" max="11014" width="11.42578125" style="106" customWidth="1"/>
    <col min="11015" max="11264" width="9.140625" style="106"/>
    <col min="11265" max="11265" width="6.85546875" style="106" customWidth="1"/>
    <col min="11266" max="11266" width="9.140625" style="106"/>
    <col min="11267" max="11267" width="34.42578125" style="106" customWidth="1"/>
    <col min="11268" max="11268" width="14.42578125" style="106" customWidth="1"/>
    <col min="11269" max="11269" width="12.5703125" style="106" customWidth="1"/>
    <col min="11270" max="11270" width="11.42578125" style="106" customWidth="1"/>
    <col min="11271" max="11520" width="9.140625" style="106"/>
    <col min="11521" max="11521" width="6.85546875" style="106" customWidth="1"/>
    <col min="11522" max="11522" width="9.140625" style="106"/>
    <col min="11523" max="11523" width="34.42578125" style="106" customWidth="1"/>
    <col min="11524" max="11524" width="14.42578125" style="106" customWidth="1"/>
    <col min="11525" max="11525" width="12.5703125" style="106" customWidth="1"/>
    <col min="11526" max="11526" width="11.42578125" style="106" customWidth="1"/>
    <col min="11527" max="11776" width="9.140625" style="106"/>
    <col min="11777" max="11777" width="6.85546875" style="106" customWidth="1"/>
    <col min="11778" max="11778" width="9.140625" style="106"/>
    <col min="11779" max="11779" width="34.42578125" style="106" customWidth="1"/>
    <col min="11780" max="11780" width="14.42578125" style="106" customWidth="1"/>
    <col min="11781" max="11781" width="12.5703125" style="106" customWidth="1"/>
    <col min="11782" max="11782" width="11.42578125" style="106" customWidth="1"/>
    <col min="11783" max="12032" width="9.140625" style="106"/>
    <col min="12033" max="12033" width="6.85546875" style="106" customWidth="1"/>
    <col min="12034" max="12034" width="9.140625" style="106"/>
    <col min="12035" max="12035" width="34.42578125" style="106" customWidth="1"/>
    <col min="12036" max="12036" width="14.42578125" style="106" customWidth="1"/>
    <col min="12037" max="12037" width="12.5703125" style="106" customWidth="1"/>
    <col min="12038" max="12038" width="11.42578125" style="106" customWidth="1"/>
    <col min="12039" max="12288" width="9.140625" style="106"/>
    <col min="12289" max="12289" width="6.85546875" style="106" customWidth="1"/>
    <col min="12290" max="12290" width="9.140625" style="106"/>
    <col min="12291" max="12291" width="34.42578125" style="106" customWidth="1"/>
    <col min="12292" max="12292" width="14.42578125" style="106" customWidth="1"/>
    <col min="12293" max="12293" width="12.5703125" style="106" customWidth="1"/>
    <col min="12294" max="12294" width="11.42578125" style="106" customWidth="1"/>
    <col min="12295" max="12544" width="9.140625" style="106"/>
    <col min="12545" max="12545" width="6.85546875" style="106" customWidth="1"/>
    <col min="12546" max="12546" width="9.140625" style="106"/>
    <col min="12547" max="12547" width="34.42578125" style="106" customWidth="1"/>
    <col min="12548" max="12548" width="14.42578125" style="106" customWidth="1"/>
    <col min="12549" max="12549" width="12.5703125" style="106" customWidth="1"/>
    <col min="12550" max="12550" width="11.42578125" style="106" customWidth="1"/>
    <col min="12551" max="12800" width="9.140625" style="106"/>
    <col min="12801" max="12801" width="6.85546875" style="106" customWidth="1"/>
    <col min="12802" max="12802" width="9.140625" style="106"/>
    <col min="12803" max="12803" width="34.42578125" style="106" customWidth="1"/>
    <col min="12804" max="12804" width="14.42578125" style="106" customWidth="1"/>
    <col min="12805" max="12805" width="12.5703125" style="106" customWidth="1"/>
    <col min="12806" max="12806" width="11.42578125" style="106" customWidth="1"/>
    <col min="12807" max="13056" width="9.140625" style="106"/>
    <col min="13057" max="13057" width="6.85546875" style="106" customWidth="1"/>
    <col min="13058" max="13058" width="9.140625" style="106"/>
    <col min="13059" max="13059" width="34.42578125" style="106" customWidth="1"/>
    <col min="13060" max="13060" width="14.42578125" style="106" customWidth="1"/>
    <col min="13061" max="13061" width="12.5703125" style="106" customWidth="1"/>
    <col min="13062" max="13062" width="11.42578125" style="106" customWidth="1"/>
    <col min="13063" max="13312" width="9.140625" style="106"/>
    <col min="13313" max="13313" width="6.85546875" style="106" customWidth="1"/>
    <col min="13314" max="13314" width="9.140625" style="106"/>
    <col min="13315" max="13315" width="34.42578125" style="106" customWidth="1"/>
    <col min="13316" max="13316" width="14.42578125" style="106" customWidth="1"/>
    <col min="13317" max="13317" width="12.5703125" style="106" customWidth="1"/>
    <col min="13318" max="13318" width="11.42578125" style="106" customWidth="1"/>
    <col min="13319" max="13568" width="9.140625" style="106"/>
    <col min="13569" max="13569" width="6.85546875" style="106" customWidth="1"/>
    <col min="13570" max="13570" width="9.140625" style="106"/>
    <col min="13571" max="13571" width="34.42578125" style="106" customWidth="1"/>
    <col min="13572" max="13572" width="14.42578125" style="106" customWidth="1"/>
    <col min="13573" max="13573" width="12.5703125" style="106" customWidth="1"/>
    <col min="13574" max="13574" width="11.42578125" style="106" customWidth="1"/>
    <col min="13575" max="13824" width="9.140625" style="106"/>
    <col min="13825" max="13825" width="6.85546875" style="106" customWidth="1"/>
    <col min="13826" max="13826" width="9.140625" style="106"/>
    <col min="13827" max="13827" width="34.42578125" style="106" customWidth="1"/>
    <col min="13828" max="13828" width="14.42578125" style="106" customWidth="1"/>
    <col min="13829" max="13829" width="12.5703125" style="106" customWidth="1"/>
    <col min="13830" max="13830" width="11.42578125" style="106" customWidth="1"/>
    <col min="13831" max="14080" width="9.140625" style="106"/>
    <col min="14081" max="14081" width="6.85546875" style="106" customWidth="1"/>
    <col min="14082" max="14082" width="9.140625" style="106"/>
    <col min="14083" max="14083" width="34.42578125" style="106" customWidth="1"/>
    <col min="14084" max="14084" width="14.42578125" style="106" customWidth="1"/>
    <col min="14085" max="14085" width="12.5703125" style="106" customWidth="1"/>
    <col min="14086" max="14086" width="11.42578125" style="106" customWidth="1"/>
    <col min="14087" max="14336" width="9.140625" style="106"/>
    <col min="14337" max="14337" width="6.85546875" style="106" customWidth="1"/>
    <col min="14338" max="14338" width="9.140625" style="106"/>
    <col min="14339" max="14339" width="34.42578125" style="106" customWidth="1"/>
    <col min="14340" max="14340" width="14.42578125" style="106" customWidth="1"/>
    <col min="14341" max="14341" width="12.5703125" style="106" customWidth="1"/>
    <col min="14342" max="14342" width="11.42578125" style="106" customWidth="1"/>
    <col min="14343" max="14592" width="9.140625" style="106"/>
    <col min="14593" max="14593" width="6.85546875" style="106" customWidth="1"/>
    <col min="14594" max="14594" width="9.140625" style="106"/>
    <col min="14595" max="14595" width="34.42578125" style="106" customWidth="1"/>
    <col min="14596" max="14596" width="14.42578125" style="106" customWidth="1"/>
    <col min="14597" max="14597" width="12.5703125" style="106" customWidth="1"/>
    <col min="14598" max="14598" width="11.42578125" style="106" customWidth="1"/>
    <col min="14599" max="14848" width="9.140625" style="106"/>
    <col min="14849" max="14849" width="6.85546875" style="106" customWidth="1"/>
    <col min="14850" max="14850" width="9.140625" style="106"/>
    <col min="14851" max="14851" width="34.42578125" style="106" customWidth="1"/>
    <col min="14852" max="14852" width="14.42578125" style="106" customWidth="1"/>
    <col min="14853" max="14853" width="12.5703125" style="106" customWidth="1"/>
    <col min="14854" max="14854" width="11.42578125" style="106" customWidth="1"/>
    <col min="14855" max="15104" width="9.140625" style="106"/>
    <col min="15105" max="15105" width="6.85546875" style="106" customWidth="1"/>
    <col min="15106" max="15106" width="9.140625" style="106"/>
    <col min="15107" max="15107" width="34.42578125" style="106" customWidth="1"/>
    <col min="15108" max="15108" width="14.42578125" style="106" customWidth="1"/>
    <col min="15109" max="15109" width="12.5703125" style="106" customWidth="1"/>
    <col min="15110" max="15110" width="11.42578125" style="106" customWidth="1"/>
    <col min="15111" max="15360" width="9.140625" style="106"/>
    <col min="15361" max="15361" width="6.85546875" style="106" customWidth="1"/>
    <col min="15362" max="15362" width="9.140625" style="106"/>
    <col min="15363" max="15363" width="34.42578125" style="106" customWidth="1"/>
    <col min="15364" max="15364" width="14.42578125" style="106" customWidth="1"/>
    <col min="15365" max="15365" width="12.5703125" style="106" customWidth="1"/>
    <col min="15366" max="15366" width="11.42578125" style="106" customWidth="1"/>
    <col min="15367" max="15616" width="9.140625" style="106"/>
    <col min="15617" max="15617" width="6.85546875" style="106" customWidth="1"/>
    <col min="15618" max="15618" width="9.140625" style="106"/>
    <col min="15619" max="15619" width="34.42578125" style="106" customWidth="1"/>
    <col min="15620" max="15620" width="14.42578125" style="106" customWidth="1"/>
    <col min="15621" max="15621" width="12.5703125" style="106" customWidth="1"/>
    <col min="15622" max="15622" width="11.42578125" style="106" customWidth="1"/>
    <col min="15623" max="15872" width="9.140625" style="106"/>
    <col min="15873" max="15873" width="6.85546875" style="106" customWidth="1"/>
    <col min="15874" max="15874" width="9.140625" style="106"/>
    <col min="15875" max="15875" width="34.42578125" style="106" customWidth="1"/>
    <col min="15876" max="15876" width="14.42578125" style="106" customWidth="1"/>
    <col min="15877" max="15877" width="12.5703125" style="106" customWidth="1"/>
    <col min="15878" max="15878" width="11.42578125" style="106" customWidth="1"/>
    <col min="15879" max="16128" width="9.140625" style="106"/>
    <col min="16129" max="16129" width="6.85546875" style="106" customWidth="1"/>
    <col min="16130" max="16130" width="9.140625" style="106"/>
    <col min="16131" max="16131" width="34.42578125" style="106" customWidth="1"/>
    <col min="16132" max="16132" width="14.42578125" style="106" customWidth="1"/>
    <col min="16133" max="16133" width="12.5703125" style="106" customWidth="1"/>
    <col min="16134" max="16134" width="11.42578125" style="106" customWidth="1"/>
    <col min="16135" max="16384" width="9.140625" style="106"/>
  </cols>
  <sheetData>
    <row r="1" spans="1:6" x14ac:dyDescent="0.25">
      <c r="A1" s="315"/>
      <c r="B1" s="315"/>
      <c r="C1" s="315"/>
      <c r="D1" s="315"/>
      <c r="E1" s="615" t="s">
        <v>254</v>
      </c>
      <c r="F1" s="615"/>
    </row>
    <row r="2" spans="1:6" x14ac:dyDescent="0.25">
      <c r="A2" s="315"/>
      <c r="B2" s="315"/>
      <c r="C2" s="315"/>
      <c r="D2" s="315"/>
    </row>
    <row r="3" spans="1:6" ht="54" customHeight="1" x14ac:dyDescent="0.25">
      <c r="A3" s="616" t="s">
        <v>256</v>
      </c>
      <c r="B3" s="616"/>
      <c r="C3" s="616"/>
      <c r="D3" s="616"/>
      <c r="E3" s="631"/>
      <c r="F3" s="631"/>
    </row>
    <row r="4" spans="1:6" ht="18" x14ac:dyDescent="0.25">
      <c r="A4" s="316"/>
      <c r="B4" s="316"/>
      <c r="C4" s="316"/>
      <c r="D4" s="316"/>
      <c r="E4" s="365"/>
      <c r="F4" s="365"/>
    </row>
    <row r="5" spans="1:6" ht="16.5" thickBot="1" x14ac:dyDescent="0.3">
      <c r="A5" s="315"/>
      <c r="B5" s="315"/>
      <c r="C5" s="122" t="s">
        <v>2</v>
      </c>
      <c r="D5" s="315"/>
    </row>
    <row r="6" spans="1:6" x14ac:dyDescent="0.25">
      <c r="A6" s="637" t="s">
        <v>3</v>
      </c>
      <c r="B6" s="620" t="s">
        <v>89</v>
      </c>
      <c r="C6" s="620" t="s">
        <v>235</v>
      </c>
      <c r="D6" s="639" t="s">
        <v>251</v>
      </c>
      <c r="E6" s="624" t="s">
        <v>85</v>
      </c>
      <c r="F6" s="626" t="s">
        <v>6</v>
      </c>
    </row>
    <row r="7" spans="1:6" ht="25.5" customHeight="1" x14ac:dyDescent="0.25">
      <c r="A7" s="638"/>
      <c r="B7" s="621"/>
      <c r="C7" s="621"/>
      <c r="D7" s="640"/>
      <c r="E7" s="625"/>
      <c r="F7" s="627"/>
    </row>
    <row r="8" spans="1:6" x14ac:dyDescent="0.25">
      <c r="A8" s="318">
        <v>1</v>
      </c>
      <c r="B8" s="319">
        <v>2</v>
      </c>
      <c r="C8" s="319">
        <v>3</v>
      </c>
      <c r="D8" s="319">
        <v>4</v>
      </c>
      <c r="E8" s="354">
        <v>5</v>
      </c>
      <c r="F8" s="355">
        <v>6</v>
      </c>
    </row>
    <row r="9" spans="1:6" ht="33" customHeight="1" x14ac:dyDescent="0.25">
      <c r="A9" s="366">
        <v>600</v>
      </c>
      <c r="B9" s="367">
        <v>60014</v>
      </c>
      <c r="C9" s="368" t="s">
        <v>255</v>
      </c>
      <c r="D9" s="369">
        <v>100000</v>
      </c>
      <c r="E9" s="360">
        <v>100000</v>
      </c>
      <c r="F9" s="361">
        <f>E9/D9*100</f>
        <v>100</v>
      </c>
    </row>
    <row r="10" spans="1:6" ht="16.5" thickBot="1" x14ac:dyDescent="0.3">
      <c r="A10" s="632" t="s">
        <v>231</v>
      </c>
      <c r="B10" s="635"/>
      <c r="C10" s="636"/>
      <c r="D10" s="362">
        <v>100000</v>
      </c>
      <c r="E10" s="363">
        <v>100000</v>
      </c>
      <c r="F10" s="364">
        <f>E10/D10*100</f>
        <v>100</v>
      </c>
    </row>
    <row r="12" spans="1:6" x14ac:dyDescent="0.25">
      <c r="A12" s="338"/>
      <c r="B12" s="315"/>
      <c r="C12" s="315"/>
      <c r="D12" s="315"/>
    </row>
    <row r="13" spans="1:6" ht="16.5" thickBot="1" x14ac:dyDescent="0.3">
      <c r="C13" s="339" t="s">
        <v>245</v>
      </c>
    </row>
    <row r="14" spans="1:6" x14ac:dyDescent="0.25">
      <c r="A14" s="637" t="s">
        <v>3</v>
      </c>
      <c r="B14" s="620" t="s">
        <v>89</v>
      </c>
      <c r="C14" s="620" t="s">
        <v>235</v>
      </c>
      <c r="D14" s="639" t="s">
        <v>91</v>
      </c>
      <c r="E14" s="624" t="s">
        <v>85</v>
      </c>
      <c r="F14" s="626" t="s">
        <v>6</v>
      </c>
    </row>
    <row r="15" spans="1:6" ht="24" customHeight="1" x14ac:dyDescent="0.25">
      <c r="A15" s="638"/>
      <c r="B15" s="621"/>
      <c r="C15" s="621"/>
      <c r="D15" s="640"/>
      <c r="E15" s="625"/>
      <c r="F15" s="627"/>
    </row>
    <row r="16" spans="1:6" x14ac:dyDescent="0.25">
      <c r="A16" s="318">
        <v>1</v>
      </c>
      <c r="B16" s="319">
        <v>2</v>
      </c>
      <c r="C16" s="319">
        <v>3</v>
      </c>
      <c r="D16" s="319">
        <v>4</v>
      </c>
      <c r="E16" s="354">
        <v>5</v>
      </c>
      <c r="F16" s="355">
        <v>6</v>
      </c>
    </row>
    <row r="17" spans="1:6" ht="32.25" customHeight="1" x14ac:dyDescent="0.25">
      <c r="A17" s="366">
        <v>600</v>
      </c>
      <c r="B17" s="367">
        <v>60014</v>
      </c>
      <c r="C17" s="368" t="s">
        <v>255</v>
      </c>
      <c r="D17" s="369">
        <v>100000</v>
      </c>
      <c r="E17" s="360">
        <v>100000</v>
      </c>
      <c r="F17" s="361">
        <f>E17/D17*100</f>
        <v>100</v>
      </c>
    </row>
    <row r="18" spans="1:6" ht="16.5" thickBot="1" x14ac:dyDescent="0.3">
      <c r="A18" s="641" t="s">
        <v>231</v>
      </c>
      <c r="B18" s="633"/>
      <c r="C18" s="634"/>
      <c r="D18" s="362">
        <v>100000</v>
      </c>
      <c r="E18" s="363">
        <v>100000</v>
      </c>
      <c r="F18" s="364">
        <f>E18/D18*100</f>
        <v>100</v>
      </c>
    </row>
  </sheetData>
  <mergeCells count="16">
    <mergeCell ref="F14:F15"/>
    <mergeCell ref="A18:C18"/>
    <mergeCell ref="A10:C10"/>
    <mergeCell ref="A14:A15"/>
    <mergeCell ref="B14:B15"/>
    <mergeCell ref="C14:C15"/>
    <mergeCell ref="D14:D15"/>
    <mergeCell ref="E14:E15"/>
    <mergeCell ref="E1:F1"/>
    <mergeCell ref="A3:F3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16" sqref="F16"/>
    </sheetView>
  </sheetViews>
  <sheetFormatPr defaultRowHeight="15" x14ac:dyDescent="0.25"/>
  <cols>
    <col min="1" max="1" width="4.85546875" style="106" customWidth="1"/>
    <col min="2" max="2" width="7.42578125" style="106" customWidth="1"/>
    <col min="3" max="3" width="8.7109375" style="106" customWidth="1"/>
    <col min="4" max="4" width="38.42578125" style="106" customWidth="1"/>
    <col min="5" max="5" width="14.28515625" style="106" customWidth="1"/>
    <col min="6" max="6" width="13.140625" style="106" customWidth="1"/>
    <col min="7" max="7" width="12" style="106" customWidth="1"/>
    <col min="8" max="256" width="9.140625" style="106"/>
    <col min="257" max="257" width="4.85546875" style="106" customWidth="1"/>
    <col min="258" max="258" width="7.42578125" style="106" customWidth="1"/>
    <col min="259" max="259" width="8.7109375" style="106" customWidth="1"/>
    <col min="260" max="260" width="38.42578125" style="106" customWidth="1"/>
    <col min="261" max="261" width="14.28515625" style="106" customWidth="1"/>
    <col min="262" max="262" width="13.140625" style="106" customWidth="1"/>
    <col min="263" max="263" width="12" style="106" customWidth="1"/>
    <col min="264" max="512" width="9.140625" style="106"/>
    <col min="513" max="513" width="4.85546875" style="106" customWidth="1"/>
    <col min="514" max="514" width="7.42578125" style="106" customWidth="1"/>
    <col min="515" max="515" width="8.7109375" style="106" customWidth="1"/>
    <col min="516" max="516" width="38.42578125" style="106" customWidth="1"/>
    <col min="517" max="517" width="14.28515625" style="106" customWidth="1"/>
    <col min="518" max="518" width="13.140625" style="106" customWidth="1"/>
    <col min="519" max="519" width="12" style="106" customWidth="1"/>
    <col min="520" max="768" width="9.140625" style="106"/>
    <col min="769" max="769" width="4.85546875" style="106" customWidth="1"/>
    <col min="770" max="770" width="7.42578125" style="106" customWidth="1"/>
    <col min="771" max="771" width="8.7109375" style="106" customWidth="1"/>
    <col min="772" max="772" width="38.42578125" style="106" customWidth="1"/>
    <col min="773" max="773" width="14.28515625" style="106" customWidth="1"/>
    <col min="774" max="774" width="13.140625" style="106" customWidth="1"/>
    <col min="775" max="775" width="12" style="106" customWidth="1"/>
    <col min="776" max="1024" width="9.140625" style="106"/>
    <col min="1025" max="1025" width="4.85546875" style="106" customWidth="1"/>
    <col min="1026" max="1026" width="7.42578125" style="106" customWidth="1"/>
    <col min="1027" max="1027" width="8.7109375" style="106" customWidth="1"/>
    <col min="1028" max="1028" width="38.42578125" style="106" customWidth="1"/>
    <col min="1029" max="1029" width="14.28515625" style="106" customWidth="1"/>
    <col min="1030" max="1030" width="13.140625" style="106" customWidth="1"/>
    <col min="1031" max="1031" width="12" style="106" customWidth="1"/>
    <col min="1032" max="1280" width="9.140625" style="106"/>
    <col min="1281" max="1281" width="4.85546875" style="106" customWidth="1"/>
    <col min="1282" max="1282" width="7.42578125" style="106" customWidth="1"/>
    <col min="1283" max="1283" width="8.7109375" style="106" customWidth="1"/>
    <col min="1284" max="1284" width="38.42578125" style="106" customWidth="1"/>
    <col min="1285" max="1285" width="14.28515625" style="106" customWidth="1"/>
    <col min="1286" max="1286" width="13.140625" style="106" customWidth="1"/>
    <col min="1287" max="1287" width="12" style="106" customWidth="1"/>
    <col min="1288" max="1536" width="9.140625" style="106"/>
    <col min="1537" max="1537" width="4.85546875" style="106" customWidth="1"/>
    <col min="1538" max="1538" width="7.42578125" style="106" customWidth="1"/>
    <col min="1539" max="1539" width="8.7109375" style="106" customWidth="1"/>
    <col min="1540" max="1540" width="38.42578125" style="106" customWidth="1"/>
    <col min="1541" max="1541" width="14.28515625" style="106" customWidth="1"/>
    <col min="1542" max="1542" width="13.140625" style="106" customWidth="1"/>
    <col min="1543" max="1543" width="12" style="106" customWidth="1"/>
    <col min="1544" max="1792" width="9.140625" style="106"/>
    <col min="1793" max="1793" width="4.85546875" style="106" customWidth="1"/>
    <col min="1794" max="1794" width="7.42578125" style="106" customWidth="1"/>
    <col min="1795" max="1795" width="8.7109375" style="106" customWidth="1"/>
    <col min="1796" max="1796" width="38.42578125" style="106" customWidth="1"/>
    <col min="1797" max="1797" width="14.28515625" style="106" customWidth="1"/>
    <col min="1798" max="1798" width="13.140625" style="106" customWidth="1"/>
    <col min="1799" max="1799" width="12" style="106" customWidth="1"/>
    <col min="1800" max="2048" width="9.140625" style="106"/>
    <col min="2049" max="2049" width="4.85546875" style="106" customWidth="1"/>
    <col min="2050" max="2050" width="7.42578125" style="106" customWidth="1"/>
    <col min="2051" max="2051" width="8.7109375" style="106" customWidth="1"/>
    <col min="2052" max="2052" width="38.42578125" style="106" customWidth="1"/>
    <col min="2053" max="2053" width="14.28515625" style="106" customWidth="1"/>
    <col min="2054" max="2054" width="13.140625" style="106" customWidth="1"/>
    <col min="2055" max="2055" width="12" style="106" customWidth="1"/>
    <col min="2056" max="2304" width="9.140625" style="106"/>
    <col min="2305" max="2305" width="4.85546875" style="106" customWidth="1"/>
    <col min="2306" max="2306" width="7.42578125" style="106" customWidth="1"/>
    <col min="2307" max="2307" width="8.7109375" style="106" customWidth="1"/>
    <col min="2308" max="2308" width="38.42578125" style="106" customWidth="1"/>
    <col min="2309" max="2309" width="14.28515625" style="106" customWidth="1"/>
    <col min="2310" max="2310" width="13.140625" style="106" customWidth="1"/>
    <col min="2311" max="2311" width="12" style="106" customWidth="1"/>
    <col min="2312" max="2560" width="9.140625" style="106"/>
    <col min="2561" max="2561" width="4.85546875" style="106" customWidth="1"/>
    <col min="2562" max="2562" width="7.42578125" style="106" customWidth="1"/>
    <col min="2563" max="2563" width="8.7109375" style="106" customWidth="1"/>
    <col min="2564" max="2564" width="38.42578125" style="106" customWidth="1"/>
    <col min="2565" max="2565" width="14.28515625" style="106" customWidth="1"/>
    <col min="2566" max="2566" width="13.140625" style="106" customWidth="1"/>
    <col min="2567" max="2567" width="12" style="106" customWidth="1"/>
    <col min="2568" max="2816" width="9.140625" style="106"/>
    <col min="2817" max="2817" width="4.85546875" style="106" customWidth="1"/>
    <col min="2818" max="2818" width="7.42578125" style="106" customWidth="1"/>
    <col min="2819" max="2819" width="8.7109375" style="106" customWidth="1"/>
    <col min="2820" max="2820" width="38.42578125" style="106" customWidth="1"/>
    <col min="2821" max="2821" width="14.28515625" style="106" customWidth="1"/>
    <col min="2822" max="2822" width="13.140625" style="106" customWidth="1"/>
    <col min="2823" max="2823" width="12" style="106" customWidth="1"/>
    <col min="2824" max="3072" width="9.140625" style="106"/>
    <col min="3073" max="3073" width="4.85546875" style="106" customWidth="1"/>
    <col min="3074" max="3074" width="7.42578125" style="106" customWidth="1"/>
    <col min="3075" max="3075" width="8.7109375" style="106" customWidth="1"/>
    <col min="3076" max="3076" width="38.42578125" style="106" customWidth="1"/>
    <col min="3077" max="3077" width="14.28515625" style="106" customWidth="1"/>
    <col min="3078" max="3078" width="13.140625" style="106" customWidth="1"/>
    <col min="3079" max="3079" width="12" style="106" customWidth="1"/>
    <col min="3080" max="3328" width="9.140625" style="106"/>
    <col min="3329" max="3329" width="4.85546875" style="106" customWidth="1"/>
    <col min="3330" max="3330" width="7.42578125" style="106" customWidth="1"/>
    <col min="3331" max="3331" width="8.7109375" style="106" customWidth="1"/>
    <col min="3332" max="3332" width="38.42578125" style="106" customWidth="1"/>
    <col min="3333" max="3333" width="14.28515625" style="106" customWidth="1"/>
    <col min="3334" max="3334" width="13.140625" style="106" customWidth="1"/>
    <col min="3335" max="3335" width="12" style="106" customWidth="1"/>
    <col min="3336" max="3584" width="9.140625" style="106"/>
    <col min="3585" max="3585" width="4.85546875" style="106" customWidth="1"/>
    <col min="3586" max="3586" width="7.42578125" style="106" customWidth="1"/>
    <col min="3587" max="3587" width="8.7109375" style="106" customWidth="1"/>
    <col min="3588" max="3588" width="38.42578125" style="106" customWidth="1"/>
    <col min="3589" max="3589" width="14.28515625" style="106" customWidth="1"/>
    <col min="3590" max="3590" width="13.140625" style="106" customWidth="1"/>
    <col min="3591" max="3591" width="12" style="106" customWidth="1"/>
    <col min="3592" max="3840" width="9.140625" style="106"/>
    <col min="3841" max="3841" width="4.85546875" style="106" customWidth="1"/>
    <col min="3842" max="3842" width="7.42578125" style="106" customWidth="1"/>
    <col min="3843" max="3843" width="8.7109375" style="106" customWidth="1"/>
    <col min="3844" max="3844" width="38.42578125" style="106" customWidth="1"/>
    <col min="3845" max="3845" width="14.28515625" style="106" customWidth="1"/>
    <col min="3846" max="3846" width="13.140625" style="106" customWidth="1"/>
    <col min="3847" max="3847" width="12" style="106" customWidth="1"/>
    <col min="3848" max="4096" width="9.140625" style="106"/>
    <col min="4097" max="4097" width="4.85546875" style="106" customWidth="1"/>
    <col min="4098" max="4098" width="7.42578125" style="106" customWidth="1"/>
    <col min="4099" max="4099" width="8.7109375" style="106" customWidth="1"/>
    <col min="4100" max="4100" width="38.42578125" style="106" customWidth="1"/>
    <col min="4101" max="4101" width="14.28515625" style="106" customWidth="1"/>
    <col min="4102" max="4102" width="13.140625" style="106" customWidth="1"/>
    <col min="4103" max="4103" width="12" style="106" customWidth="1"/>
    <col min="4104" max="4352" width="9.140625" style="106"/>
    <col min="4353" max="4353" width="4.85546875" style="106" customWidth="1"/>
    <col min="4354" max="4354" width="7.42578125" style="106" customWidth="1"/>
    <col min="4355" max="4355" width="8.7109375" style="106" customWidth="1"/>
    <col min="4356" max="4356" width="38.42578125" style="106" customWidth="1"/>
    <col min="4357" max="4357" width="14.28515625" style="106" customWidth="1"/>
    <col min="4358" max="4358" width="13.140625" style="106" customWidth="1"/>
    <col min="4359" max="4359" width="12" style="106" customWidth="1"/>
    <col min="4360" max="4608" width="9.140625" style="106"/>
    <col min="4609" max="4609" width="4.85546875" style="106" customWidth="1"/>
    <col min="4610" max="4610" width="7.42578125" style="106" customWidth="1"/>
    <col min="4611" max="4611" width="8.7109375" style="106" customWidth="1"/>
    <col min="4612" max="4612" width="38.42578125" style="106" customWidth="1"/>
    <col min="4613" max="4613" width="14.28515625" style="106" customWidth="1"/>
    <col min="4614" max="4614" width="13.140625" style="106" customWidth="1"/>
    <col min="4615" max="4615" width="12" style="106" customWidth="1"/>
    <col min="4616" max="4864" width="9.140625" style="106"/>
    <col min="4865" max="4865" width="4.85546875" style="106" customWidth="1"/>
    <col min="4866" max="4866" width="7.42578125" style="106" customWidth="1"/>
    <col min="4867" max="4867" width="8.7109375" style="106" customWidth="1"/>
    <col min="4868" max="4868" width="38.42578125" style="106" customWidth="1"/>
    <col min="4869" max="4869" width="14.28515625" style="106" customWidth="1"/>
    <col min="4870" max="4870" width="13.140625" style="106" customWidth="1"/>
    <col min="4871" max="4871" width="12" style="106" customWidth="1"/>
    <col min="4872" max="5120" width="9.140625" style="106"/>
    <col min="5121" max="5121" width="4.85546875" style="106" customWidth="1"/>
    <col min="5122" max="5122" width="7.42578125" style="106" customWidth="1"/>
    <col min="5123" max="5123" width="8.7109375" style="106" customWidth="1"/>
    <col min="5124" max="5124" width="38.42578125" style="106" customWidth="1"/>
    <col min="5125" max="5125" width="14.28515625" style="106" customWidth="1"/>
    <col min="5126" max="5126" width="13.140625" style="106" customWidth="1"/>
    <col min="5127" max="5127" width="12" style="106" customWidth="1"/>
    <col min="5128" max="5376" width="9.140625" style="106"/>
    <col min="5377" max="5377" width="4.85546875" style="106" customWidth="1"/>
    <col min="5378" max="5378" width="7.42578125" style="106" customWidth="1"/>
    <col min="5379" max="5379" width="8.7109375" style="106" customWidth="1"/>
    <col min="5380" max="5380" width="38.42578125" style="106" customWidth="1"/>
    <col min="5381" max="5381" width="14.28515625" style="106" customWidth="1"/>
    <col min="5382" max="5382" width="13.140625" style="106" customWidth="1"/>
    <col min="5383" max="5383" width="12" style="106" customWidth="1"/>
    <col min="5384" max="5632" width="9.140625" style="106"/>
    <col min="5633" max="5633" width="4.85546875" style="106" customWidth="1"/>
    <col min="5634" max="5634" width="7.42578125" style="106" customWidth="1"/>
    <col min="5635" max="5635" width="8.7109375" style="106" customWidth="1"/>
    <col min="5636" max="5636" width="38.42578125" style="106" customWidth="1"/>
    <col min="5637" max="5637" width="14.28515625" style="106" customWidth="1"/>
    <col min="5638" max="5638" width="13.140625" style="106" customWidth="1"/>
    <col min="5639" max="5639" width="12" style="106" customWidth="1"/>
    <col min="5640" max="5888" width="9.140625" style="106"/>
    <col min="5889" max="5889" width="4.85546875" style="106" customWidth="1"/>
    <col min="5890" max="5890" width="7.42578125" style="106" customWidth="1"/>
    <col min="5891" max="5891" width="8.7109375" style="106" customWidth="1"/>
    <col min="5892" max="5892" width="38.42578125" style="106" customWidth="1"/>
    <col min="5893" max="5893" width="14.28515625" style="106" customWidth="1"/>
    <col min="5894" max="5894" width="13.140625" style="106" customWidth="1"/>
    <col min="5895" max="5895" width="12" style="106" customWidth="1"/>
    <col min="5896" max="6144" width="9.140625" style="106"/>
    <col min="6145" max="6145" width="4.85546875" style="106" customWidth="1"/>
    <col min="6146" max="6146" width="7.42578125" style="106" customWidth="1"/>
    <col min="6147" max="6147" width="8.7109375" style="106" customWidth="1"/>
    <col min="6148" max="6148" width="38.42578125" style="106" customWidth="1"/>
    <col min="6149" max="6149" width="14.28515625" style="106" customWidth="1"/>
    <col min="6150" max="6150" width="13.140625" style="106" customWidth="1"/>
    <col min="6151" max="6151" width="12" style="106" customWidth="1"/>
    <col min="6152" max="6400" width="9.140625" style="106"/>
    <col min="6401" max="6401" width="4.85546875" style="106" customWidth="1"/>
    <col min="6402" max="6402" width="7.42578125" style="106" customWidth="1"/>
    <col min="6403" max="6403" width="8.7109375" style="106" customWidth="1"/>
    <col min="6404" max="6404" width="38.42578125" style="106" customWidth="1"/>
    <col min="6405" max="6405" width="14.28515625" style="106" customWidth="1"/>
    <col min="6406" max="6406" width="13.140625" style="106" customWidth="1"/>
    <col min="6407" max="6407" width="12" style="106" customWidth="1"/>
    <col min="6408" max="6656" width="9.140625" style="106"/>
    <col min="6657" max="6657" width="4.85546875" style="106" customWidth="1"/>
    <col min="6658" max="6658" width="7.42578125" style="106" customWidth="1"/>
    <col min="6659" max="6659" width="8.7109375" style="106" customWidth="1"/>
    <col min="6660" max="6660" width="38.42578125" style="106" customWidth="1"/>
    <col min="6661" max="6661" width="14.28515625" style="106" customWidth="1"/>
    <col min="6662" max="6662" width="13.140625" style="106" customWidth="1"/>
    <col min="6663" max="6663" width="12" style="106" customWidth="1"/>
    <col min="6664" max="6912" width="9.140625" style="106"/>
    <col min="6913" max="6913" width="4.85546875" style="106" customWidth="1"/>
    <col min="6914" max="6914" width="7.42578125" style="106" customWidth="1"/>
    <col min="6915" max="6915" width="8.7109375" style="106" customWidth="1"/>
    <col min="6916" max="6916" width="38.42578125" style="106" customWidth="1"/>
    <col min="6917" max="6917" width="14.28515625" style="106" customWidth="1"/>
    <col min="6918" max="6918" width="13.140625" style="106" customWidth="1"/>
    <col min="6919" max="6919" width="12" style="106" customWidth="1"/>
    <col min="6920" max="7168" width="9.140625" style="106"/>
    <col min="7169" max="7169" width="4.85546875" style="106" customWidth="1"/>
    <col min="7170" max="7170" width="7.42578125" style="106" customWidth="1"/>
    <col min="7171" max="7171" width="8.7109375" style="106" customWidth="1"/>
    <col min="7172" max="7172" width="38.42578125" style="106" customWidth="1"/>
    <col min="7173" max="7173" width="14.28515625" style="106" customWidth="1"/>
    <col min="7174" max="7174" width="13.140625" style="106" customWidth="1"/>
    <col min="7175" max="7175" width="12" style="106" customWidth="1"/>
    <col min="7176" max="7424" width="9.140625" style="106"/>
    <col min="7425" max="7425" width="4.85546875" style="106" customWidth="1"/>
    <col min="7426" max="7426" width="7.42578125" style="106" customWidth="1"/>
    <col min="7427" max="7427" width="8.7109375" style="106" customWidth="1"/>
    <col min="7428" max="7428" width="38.42578125" style="106" customWidth="1"/>
    <col min="7429" max="7429" width="14.28515625" style="106" customWidth="1"/>
    <col min="7430" max="7430" width="13.140625" style="106" customWidth="1"/>
    <col min="7431" max="7431" width="12" style="106" customWidth="1"/>
    <col min="7432" max="7680" width="9.140625" style="106"/>
    <col min="7681" max="7681" width="4.85546875" style="106" customWidth="1"/>
    <col min="7682" max="7682" width="7.42578125" style="106" customWidth="1"/>
    <col min="7683" max="7683" width="8.7109375" style="106" customWidth="1"/>
    <col min="7684" max="7684" width="38.42578125" style="106" customWidth="1"/>
    <col min="7685" max="7685" width="14.28515625" style="106" customWidth="1"/>
    <col min="7686" max="7686" width="13.140625" style="106" customWidth="1"/>
    <col min="7687" max="7687" width="12" style="106" customWidth="1"/>
    <col min="7688" max="7936" width="9.140625" style="106"/>
    <col min="7937" max="7937" width="4.85546875" style="106" customWidth="1"/>
    <col min="7938" max="7938" width="7.42578125" style="106" customWidth="1"/>
    <col min="7939" max="7939" width="8.7109375" style="106" customWidth="1"/>
    <col min="7940" max="7940" width="38.42578125" style="106" customWidth="1"/>
    <col min="7941" max="7941" width="14.28515625" style="106" customWidth="1"/>
    <col min="7942" max="7942" width="13.140625" style="106" customWidth="1"/>
    <col min="7943" max="7943" width="12" style="106" customWidth="1"/>
    <col min="7944" max="8192" width="9.140625" style="106"/>
    <col min="8193" max="8193" width="4.85546875" style="106" customWidth="1"/>
    <col min="8194" max="8194" width="7.42578125" style="106" customWidth="1"/>
    <col min="8195" max="8195" width="8.7109375" style="106" customWidth="1"/>
    <col min="8196" max="8196" width="38.42578125" style="106" customWidth="1"/>
    <col min="8197" max="8197" width="14.28515625" style="106" customWidth="1"/>
    <col min="8198" max="8198" width="13.140625" style="106" customWidth="1"/>
    <col min="8199" max="8199" width="12" style="106" customWidth="1"/>
    <col min="8200" max="8448" width="9.140625" style="106"/>
    <col min="8449" max="8449" width="4.85546875" style="106" customWidth="1"/>
    <col min="8450" max="8450" width="7.42578125" style="106" customWidth="1"/>
    <col min="8451" max="8451" width="8.7109375" style="106" customWidth="1"/>
    <col min="8452" max="8452" width="38.42578125" style="106" customWidth="1"/>
    <col min="8453" max="8453" width="14.28515625" style="106" customWidth="1"/>
    <col min="8454" max="8454" width="13.140625" style="106" customWidth="1"/>
    <col min="8455" max="8455" width="12" style="106" customWidth="1"/>
    <col min="8456" max="8704" width="9.140625" style="106"/>
    <col min="8705" max="8705" width="4.85546875" style="106" customWidth="1"/>
    <col min="8706" max="8706" width="7.42578125" style="106" customWidth="1"/>
    <col min="8707" max="8707" width="8.7109375" style="106" customWidth="1"/>
    <col min="8708" max="8708" width="38.42578125" style="106" customWidth="1"/>
    <col min="8709" max="8709" width="14.28515625" style="106" customWidth="1"/>
    <col min="8710" max="8710" width="13.140625" style="106" customWidth="1"/>
    <col min="8711" max="8711" width="12" style="106" customWidth="1"/>
    <col min="8712" max="8960" width="9.140625" style="106"/>
    <col min="8961" max="8961" width="4.85546875" style="106" customWidth="1"/>
    <col min="8962" max="8962" width="7.42578125" style="106" customWidth="1"/>
    <col min="8963" max="8963" width="8.7109375" style="106" customWidth="1"/>
    <col min="8964" max="8964" width="38.42578125" style="106" customWidth="1"/>
    <col min="8965" max="8965" width="14.28515625" style="106" customWidth="1"/>
    <col min="8966" max="8966" width="13.140625" style="106" customWidth="1"/>
    <col min="8967" max="8967" width="12" style="106" customWidth="1"/>
    <col min="8968" max="9216" width="9.140625" style="106"/>
    <col min="9217" max="9217" width="4.85546875" style="106" customWidth="1"/>
    <col min="9218" max="9218" width="7.42578125" style="106" customWidth="1"/>
    <col min="9219" max="9219" width="8.7109375" style="106" customWidth="1"/>
    <col min="9220" max="9220" width="38.42578125" style="106" customWidth="1"/>
    <col min="9221" max="9221" width="14.28515625" style="106" customWidth="1"/>
    <col min="9222" max="9222" width="13.140625" style="106" customWidth="1"/>
    <col min="9223" max="9223" width="12" style="106" customWidth="1"/>
    <col min="9224" max="9472" width="9.140625" style="106"/>
    <col min="9473" max="9473" width="4.85546875" style="106" customWidth="1"/>
    <col min="9474" max="9474" width="7.42578125" style="106" customWidth="1"/>
    <col min="9475" max="9475" width="8.7109375" style="106" customWidth="1"/>
    <col min="9476" max="9476" width="38.42578125" style="106" customWidth="1"/>
    <col min="9477" max="9477" width="14.28515625" style="106" customWidth="1"/>
    <col min="9478" max="9478" width="13.140625" style="106" customWidth="1"/>
    <col min="9479" max="9479" width="12" style="106" customWidth="1"/>
    <col min="9480" max="9728" width="9.140625" style="106"/>
    <col min="9729" max="9729" width="4.85546875" style="106" customWidth="1"/>
    <col min="9730" max="9730" width="7.42578125" style="106" customWidth="1"/>
    <col min="9731" max="9731" width="8.7109375" style="106" customWidth="1"/>
    <col min="9732" max="9732" width="38.42578125" style="106" customWidth="1"/>
    <col min="9733" max="9733" width="14.28515625" style="106" customWidth="1"/>
    <col min="9734" max="9734" width="13.140625" style="106" customWidth="1"/>
    <col min="9735" max="9735" width="12" style="106" customWidth="1"/>
    <col min="9736" max="9984" width="9.140625" style="106"/>
    <col min="9985" max="9985" width="4.85546875" style="106" customWidth="1"/>
    <col min="9986" max="9986" width="7.42578125" style="106" customWidth="1"/>
    <col min="9987" max="9987" width="8.7109375" style="106" customWidth="1"/>
    <col min="9988" max="9988" width="38.42578125" style="106" customWidth="1"/>
    <col min="9989" max="9989" width="14.28515625" style="106" customWidth="1"/>
    <col min="9990" max="9990" width="13.140625" style="106" customWidth="1"/>
    <col min="9991" max="9991" width="12" style="106" customWidth="1"/>
    <col min="9992" max="10240" width="9.140625" style="106"/>
    <col min="10241" max="10241" width="4.85546875" style="106" customWidth="1"/>
    <col min="10242" max="10242" width="7.42578125" style="106" customWidth="1"/>
    <col min="10243" max="10243" width="8.7109375" style="106" customWidth="1"/>
    <col min="10244" max="10244" width="38.42578125" style="106" customWidth="1"/>
    <col min="10245" max="10245" width="14.28515625" style="106" customWidth="1"/>
    <col min="10246" max="10246" width="13.140625" style="106" customWidth="1"/>
    <col min="10247" max="10247" width="12" style="106" customWidth="1"/>
    <col min="10248" max="10496" width="9.140625" style="106"/>
    <col min="10497" max="10497" width="4.85546875" style="106" customWidth="1"/>
    <col min="10498" max="10498" width="7.42578125" style="106" customWidth="1"/>
    <col min="10499" max="10499" width="8.7109375" style="106" customWidth="1"/>
    <col min="10500" max="10500" width="38.42578125" style="106" customWidth="1"/>
    <col min="10501" max="10501" width="14.28515625" style="106" customWidth="1"/>
    <col min="10502" max="10502" width="13.140625" style="106" customWidth="1"/>
    <col min="10503" max="10503" width="12" style="106" customWidth="1"/>
    <col min="10504" max="10752" width="9.140625" style="106"/>
    <col min="10753" max="10753" width="4.85546875" style="106" customWidth="1"/>
    <col min="10754" max="10754" width="7.42578125" style="106" customWidth="1"/>
    <col min="10755" max="10755" width="8.7109375" style="106" customWidth="1"/>
    <col min="10756" max="10756" width="38.42578125" style="106" customWidth="1"/>
    <col min="10757" max="10757" width="14.28515625" style="106" customWidth="1"/>
    <col min="10758" max="10758" width="13.140625" style="106" customWidth="1"/>
    <col min="10759" max="10759" width="12" style="106" customWidth="1"/>
    <col min="10760" max="11008" width="9.140625" style="106"/>
    <col min="11009" max="11009" width="4.85546875" style="106" customWidth="1"/>
    <col min="11010" max="11010" width="7.42578125" style="106" customWidth="1"/>
    <col min="11011" max="11011" width="8.7109375" style="106" customWidth="1"/>
    <col min="11012" max="11012" width="38.42578125" style="106" customWidth="1"/>
    <col min="11013" max="11013" width="14.28515625" style="106" customWidth="1"/>
    <col min="11014" max="11014" width="13.140625" style="106" customWidth="1"/>
    <col min="11015" max="11015" width="12" style="106" customWidth="1"/>
    <col min="11016" max="11264" width="9.140625" style="106"/>
    <col min="11265" max="11265" width="4.85546875" style="106" customWidth="1"/>
    <col min="11266" max="11266" width="7.42578125" style="106" customWidth="1"/>
    <col min="11267" max="11267" width="8.7109375" style="106" customWidth="1"/>
    <col min="11268" max="11268" width="38.42578125" style="106" customWidth="1"/>
    <col min="11269" max="11269" width="14.28515625" style="106" customWidth="1"/>
    <col min="11270" max="11270" width="13.140625" style="106" customWidth="1"/>
    <col min="11271" max="11271" width="12" style="106" customWidth="1"/>
    <col min="11272" max="11520" width="9.140625" style="106"/>
    <col min="11521" max="11521" width="4.85546875" style="106" customWidth="1"/>
    <col min="11522" max="11522" width="7.42578125" style="106" customWidth="1"/>
    <col min="11523" max="11523" width="8.7109375" style="106" customWidth="1"/>
    <col min="11524" max="11524" width="38.42578125" style="106" customWidth="1"/>
    <col min="11525" max="11525" width="14.28515625" style="106" customWidth="1"/>
    <col min="11526" max="11526" width="13.140625" style="106" customWidth="1"/>
    <col min="11527" max="11527" width="12" style="106" customWidth="1"/>
    <col min="11528" max="11776" width="9.140625" style="106"/>
    <col min="11777" max="11777" width="4.85546875" style="106" customWidth="1"/>
    <col min="11778" max="11778" width="7.42578125" style="106" customWidth="1"/>
    <col min="11779" max="11779" width="8.7109375" style="106" customWidth="1"/>
    <col min="11780" max="11780" width="38.42578125" style="106" customWidth="1"/>
    <col min="11781" max="11781" width="14.28515625" style="106" customWidth="1"/>
    <col min="11782" max="11782" width="13.140625" style="106" customWidth="1"/>
    <col min="11783" max="11783" width="12" style="106" customWidth="1"/>
    <col min="11784" max="12032" width="9.140625" style="106"/>
    <col min="12033" max="12033" width="4.85546875" style="106" customWidth="1"/>
    <col min="12034" max="12034" width="7.42578125" style="106" customWidth="1"/>
    <col min="12035" max="12035" width="8.7109375" style="106" customWidth="1"/>
    <col min="12036" max="12036" width="38.42578125" style="106" customWidth="1"/>
    <col min="12037" max="12037" width="14.28515625" style="106" customWidth="1"/>
    <col min="12038" max="12038" width="13.140625" style="106" customWidth="1"/>
    <col min="12039" max="12039" width="12" style="106" customWidth="1"/>
    <col min="12040" max="12288" width="9.140625" style="106"/>
    <col min="12289" max="12289" width="4.85546875" style="106" customWidth="1"/>
    <col min="12290" max="12290" width="7.42578125" style="106" customWidth="1"/>
    <col min="12291" max="12291" width="8.7109375" style="106" customWidth="1"/>
    <col min="12292" max="12292" width="38.42578125" style="106" customWidth="1"/>
    <col min="12293" max="12293" width="14.28515625" style="106" customWidth="1"/>
    <col min="12294" max="12294" width="13.140625" style="106" customWidth="1"/>
    <col min="12295" max="12295" width="12" style="106" customWidth="1"/>
    <col min="12296" max="12544" width="9.140625" style="106"/>
    <col min="12545" max="12545" width="4.85546875" style="106" customWidth="1"/>
    <col min="12546" max="12546" width="7.42578125" style="106" customWidth="1"/>
    <col min="12547" max="12547" width="8.7109375" style="106" customWidth="1"/>
    <col min="12548" max="12548" width="38.42578125" style="106" customWidth="1"/>
    <col min="12549" max="12549" width="14.28515625" style="106" customWidth="1"/>
    <col min="12550" max="12550" width="13.140625" style="106" customWidth="1"/>
    <col min="12551" max="12551" width="12" style="106" customWidth="1"/>
    <col min="12552" max="12800" width="9.140625" style="106"/>
    <col min="12801" max="12801" width="4.85546875" style="106" customWidth="1"/>
    <col min="12802" max="12802" width="7.42578125" style="106" customWidth="1"/>
    <col min="12803" max="12803" width="8.7109375" style="106" customWidth="1"/>
    <col min="12804" max="12804" width="38.42578125" style="106" customWidth="1"/>
    <col min="12805" max="12805" width="14.28515625" style="106" customWidth="1"/>
    <col min="12806" max="12806" width="13.140625" style="106" customWidth="1"/>
    <col min="12807" max="12807" width="12" style="106" customWidth="1"/>
    <col min="12808" max="13056" width="9.140625" style="106"/>
    <col min="13057" max="13057" width="4.85546875" style="106" customWidth="1"/>
    <col min="13058" max="13058" width="7.42578125" style="106" customWidth="1"/>
    <col min="13059" max="13059" width="8.7109375" style="106" customWidth="1"/>
    <col min="13060" max="13060" width="38.42578125" style="106" customWidth="1"/>
    <col min="13061" max="13061" width="14.28515625" style="106" customWidth="1"/>
    <col min="13062" max="13062" width="13.140625" style="106" customWidth="1"/>
    <col min="13063" max="13063" width="12" style="106" customWidth="1"/>
    <col min="13064" max="13312" width="9.140625" style="106"/>
    <col min="13313" max="13313" width="4.85546875" style="106" customWidth="1"/>
    <col min="13314" max="13314" width="7.42578125" style="106" customWidth="1"/>
    <col min="13315" max="13315" width="8.7109375" style="106" customWidth="1"/>
    <col min="13316" max="13316" width="38.42578125" style="106" customWidth="1"/>
    <col min="13317" max="13317" width="14.28515625" style="106" customWidth="1"/>
    <col min="13318" max="13318" width="13.140625" style="106" customWidth="1"/>
    <col min="13319" max="13319" width="12" style="106" customWidth="1"/>
    <col min="13320" max="13568" width="9.140625" style="106"/>
    <col min="13569" max="13569" width="4.85546875" style="106" customWidth="1"/>
    <col min="13570" max="13570" width="7.42578125" style="106" customWidth="1"/>
    <col min="13571" max="13571" width="8.7109375" style="106" customWidth="1"/>
    <col min="13572" max="13572" width="38.42578125" style="106" customWidth="1"/>
    <col min="13573" max="13573" width="14.28515625" style="106" customWidth="1"/>
    <col min="13574" max="13574" width="13.140625" style="106" customWidth="1"/>
    <col min="13575" max="13575" width="12" style="106" customWidth="1"/>
    <col min="13576" max="13824" width="9.140625" style="106"/>
    <col min="13825" max="13825" width="4.85546875" style="106" customWidth="1"/>
    <col min="13826" max="13826" width="7.42578125" style="106" customWidth="1"/>
    <col min="13827" max="13827" width="8.7109375" style="106" customWidth="1"/>
    <col min="13828" max="13828" width="38.42578125" style="106" customWidth="1"/>
    <col min="13829" max="13829" width="14.28515625" style="106" customWidth="1"/>
    <col min="13830" max="13830" width="13.140625" style="106" customWidth="1"/>
    <col min="13831" max="13831" width="12" style="106" customWidth="1"/>
    <col min="13832" max="14080" width="9.140625" style="106"/>
    <col min="14081" max="14081" width="4.85546875" style="106" customWidth="1"/>
    <col min="14082" max="14082" width="7.42578125" style="106" customWidth="1"/>
    <col min="14083" max="14083" width="8.7109375" style="106" customWidth="1"/>
    <col min="14084" max="14084" width="38.42578125" style="106" customWidth="1"/>
    <col min="14085" max="14085" width="14.28515625" style="106" customWidth="1"/>
    <col min="14086" max="14086" width="13.140625" style="106" customWidth="1"/>
    <col min="14087" max="14087" width="12" style="106" customWidth="1"/>
    <col min="14088" max="14336" width="9.140625" style="106"/>
    <col min="14337" max="14337" width="4.85546875" style="106" customWidth="1"/>
    <col min="14338" max="14338" width="7.42578125" style="106" customWidth="1"/>
    <col min="14339" max="14339" width="8.7109375" style="106" customWidth="1"/>
    <col min="14340" max="14340" width="38.42578125" style="106" customWidth="1"/>
    <col min="14341" max="14341" width="14.28515625" style="106" customWidth="1"/>
    <col min="14342" max="14342" width="13.140625" style="106" customWidth="1"/>
    <col min="14343" max="14343" width="12" style="106" customWidth="1"/>
    <col min="14344" max="14592" width="9.140625" style="106"/>
    <col min="14593" max="14593" width="4.85546875" style="106" customWidth="1"/>
    <col min="14594" max="14594" width="7.42578125" style="106" customWidth="1"/>
    <col min="14595" max="14595" width="8.7109375" style="106" customWidth="1"/>
    <col min="14596" max="14596" width="38.42578125" style="106" customWidth="1"/>
    <col min="14597" max="14597" width="14.28515625" style="106" customWidth="1"/>
    <col min="14598" max="14598" width="13.140625" style="106" customWidth="1"/>
    <col min="14599" max="14599" width="12" style="106" customWidth="1"/>
    <col min="14600" max="14848" width="9.140625" style="106"/>
    <col min="14849" max="14849" width="4.85546875" style="106" customWidth="1"/>
    <col min="14850" max="14850" width="7.42578125" style="106" customWidth="1"/>
    <col min="14851" max="14851" width="8.7109375" style="106" customWidth="1"/>
    <col min="14852" max="14852" width="38.42578125" style="106" customWidth="1"/>
    <col min="14853" max="14853" width="14.28515625" style="106" customWidth="1"/>
    <col min="14854" max="14854" width="13.140625" style="106" customWidth="1"/>
    <col min="14855" max="14855" width="12" style="106" customWidth="1"/>
    <col min="14856" max="15104" width="9.140625" style="106"/>
    <col min="15105" max="15105" width="4.85546875" style="106" customWidth="1"/>
    <col min="15106" max="15106" width="7.42578125" style="106" customWidth="1"/>
    <col min="15107" max="15107" width="8.7109375" style="106" customWidth="1"/>
    <col min="15108" max="15108" width="38.42578125" style="106" customWidth="1"/>
    <col min="15109" max="15109" width="14.28515625" style="106" customWidth="1"/>
    <col min="15110" max="15110" width="13.140625" style="106" customWidth="1"/>
    <col min="15111" max="15111" width="12" style="106" customWidth="1"/>
    <col min="15112" max="15360" width="9.140625" style="106"/>
    <col min="15361" max="15361" width="4.85546875" style="106" customWidth="1"/>
    <col min="15362" max="15362" width="7.42578125" style="106" customWidth="1"/>
    <col min="15363" max="15363" width="8.7109375" style="106" customWidth="1"/>
    <col min="15364" max="15364" width="38.42578125" style="106" customWidth="1"/>
    <col min="15365" max="15365" width="14.28515625" style="106" customWidth="1"/>
    <col min="15366" max="15366" width="13.140625" style="106" customWidth="1"/>
    <col min="15367" max="15367" width="12" style="106" customWidth="1"/>
    <col min="15368" max="15616" width="9.140625" style="106"/>
    <col min="15617" max="15617" width="4.85546875" style="106" customWidth="1"/>
    <col min="15618" max="15618" width="7.42578125" style="106" customWidth="1"/>
    <col min="15619" max="15619" width="8.7109375" style="106" customWidth="1"/>
    <col min="15620" max="15620" width="38.42578125" style="106" customWidth="1"/>
    <col min="15621" max="15621" width="14.28515625" style="106" customWidth="1"/>
    <col min="15622" max="15622" width="13.140625" style="106" customWidth="1"/>
    <col min="15623" max="15623" width="12" style="106" customWidth="1"/>
    <col min="15624" max="15872" width="9.140625" style="106"/>
    <col min="15873" max="15873" width="4.85546875" style="106" customWidth="1"/>
    <col min="15874" max="15874" width="7.42578125" style="106" customWidth="1"/>
    <col min="15875" max="15875" width="8.7109375" style="106" customWidth="1"/>
    <col min="15876" max="15876" width="38.42578125" style="106" customWidth="1"/>
    <col min="15877" max="15877" width="14.28515625" style="106" customWidth="1"/>
    <col min="15878" max="15878" width="13.140625" style="106" customWidth="1"/>
    <col min="15879" max="15879" width="12" style="106" customWidth="1"/>
    <col min="15880" max="16128" width="9.140625" style="106"/>
    <col min="16129" max="16129" width="4.85546875" style="106" customWidth="1"/>
    <col min="16130" max="16130" width="7.42578125" style="106" customWidth="1"/>
    <col min="16131" max="16131" width="8.7109375" style="106" customWidth="1"/>
    <col min="16132" max="16132" width="38.42578125" style="106" customWidth="1"/>
    <col min="16133" max="16133" width="14.28515625" style="106" customWidth="1"/>
    <col min="16134" max="16134" width="13.140625" style="106" customWidth="1"/>
    <col min="16135" max="16135" width="12" style="106" customWidth="1"/>
    <col min="16136" max="16384" width="9.140625" style="106"/>
  </cols>
  <sheetData>
    <row r="1" spans="1:10" x14ac:dyDescent="0.25">
      <c r="A1" s="315"/>
      <c r="B1" s="315"/>
      <c r="C1" s="315"/>
      <c r="D1" s="315"/>
      <c r="E1" s="315"/>
      <c r="H1" s="615" t="s">
        <v>257</v>
      </c>
      <c r="I1" s="615"/>
      <c r="J1" s="615"/>
    </row>
    <row r="2" spans="1:10" x14ac:dyDescent="0.25">
      <c r="A2" s="315"/>
      <c r="B2" s="315"/>
      <c r="C2" s="315"/>
      <c r="D2" s="315"/>
      <c r="E2" s="315"/>
    </row>
    <row r="3" spans="1:10" ht="71.25" customHeight="1" x14ac:dyDescent="0.25">
      <c r="A3" s="616" t="s">
        <v>262</v>
      </c>
      <c r="B3" s="616"/>
      <c r="C3" s="616"/>
      <c r="D3" s="616"/>
      <c r="E3" s="616"/>
      <c r="F3" s="642"/>
      <c r="G3" s="642"/>
      <c r="H3" s="642"/>
      <c r="I3" s="642"/>
    </row>
    <row r="4" spans="1:10" ht="18" x14ac:dyDescent="0.25">
      <c r="A4" s="316"/>
      <c r="B4" s="316"/>
      <c r="C4" s="316"/>
      <c r="D4" s="316"/>
      <c r="E4" s="316"/>
      <c r="F4" s="370"/>
      <c r="G4" s="370"/>
      <c r="H4" s="370"/>
      <c r="I4" s="370"/>
    </row>
    <row r="5" spans="1:10" ht="15.75" thickBot="1" x14ac:dyDescent="0.3">
      <c r="A5" s="371" t="s">
        <v>258</v>
      </c>
      <c r="B5" s="643" t="s">
        <v>2</v>
      </c>
      <c r="C5" s="644"/>
      <c r="D5" s="644"/>
      <c r="E5" s="644"/>
      <c r="F5" s="644"/>
      <c r="G5" s="644"/>
    </row>
    <row r="6" spans="1:10" ht="39" thickBot="1" x14ac:dyDescent="0.3">
      <c r="A6" s="372" t="s">
        <v>176</v>
      </c>
      <c r="B6" s="373" t="s">
        <v>3</v>
      </c>
      <c r="C6" s="373" t="s">
        <v>89</v>
      </c>
      <c r="D6" s="373" t="s">
        <v>259</v>
      </c>
      <c r="E6" s="374" t="s">
        <v>5</v>
      </c>
      <c r="F6" s="374" t="s">
        <v>232</v>
      </c>
      <c r="G6" s="375" t="s">
        <v>6</v>
      </c>
    </row>
    <row r="7" spans="1:10" ht="75" x14ac:dyDescent="0.25">
      <c r="A7" s="376">
        <v>1</v>
      </c>
      <c r="B7" s="377">
        <v>756</v>
      </c>
      <c r="C7" s="377"/>
      <c r="D7" s="378" t="s">
        <v>43</v>
      </c>
      <c r="E7" s="379">
        <v>201500</v>
      </c>
      <c r="F7" s="380">
        <v>204066.96</v>
      </c>
      <c r="G7" s="381">
        <f>F7/E7*100</f>
        <v>101.27392555831265</v>
      </c>
    </row>
    <row r="8" spans="1:10" ht="45.75" thickBot="1" x14ac:dyDescent="0.3">
      <c r="A8" s="382"/>
      <c r="B8" s="383"/>
      <c r="C8" s="383">
        <v>75618</v>
      </c>
      <c r="D8" s="384" t="s">
        <v>260</v>
      </c>
      <c r="E8" s="385">
        <v>201500</v>
      </c>
      <c r="F8" s="336">
        <v>204066.96</v>
      </c>
      <c r="G8" s="337">
        <f>F8/E8*100</f>
        <v>101.27392555831265</v>
      </c>
    </row>
    <row r="9" spans="1:10" x14ac:dyDescent="0.25">
      <c r="A9" s="386"/>
      <c r="B9" s="387"/>
      <c r="C9" s="387"/>
      <c r="D9" s="388"/>
      <c r="E9" s="389"/>
      <c r="F9" s="390"/>
      <c r="G9" s="391"/>
    </row>
    <row r="10" spans="1:10" ht="15.75" thickBot="1" x14ac:dyDescent="0.3">
      <c r="A10" s="392" t="s">
        <v>261</v>
      </c>
      <c r="B10" s="645" t="s">
        <v>245</v>
      </c>
      <c r="C10" s="645"/>
      <c r="D10" s="645"/>
      <c r="E10" s="645"/>
      <c r="F10" s="393"/>
    </row>
    <row r="11" spans="1:10" ht="39" thickBot="1" x14ac:dyDescent="0.3">
      <c r="A11" s="394" t="s">
        <v>176</v>
      </c>
      <c r="B11" s="395" t="s">
        <v>3</v>
      </c>
      <c r="C11" s="396" t="s">
        <v>89</v>
      </c>
      <c r="D11" s="397" t="s">
        <v>259</v>
      </c>
      <c r="E11" s="398" t="s">
        <v>91</v>
      </c>
      <c r="F11" s="399" t="s">
        <v>85</v>
      </c>
      <c r="G11" s="400" t="s">
        <v>6</v>
      </c>
    </row>
    <row r="12" spans="1:10" ht="22.5" customHeight="1" x14ac:dyDescent="0.25">
      <c r="A12" s="401">
        <v>1</v>
      </c>
      <c r="B12" s="377">
        <v>851</v>
      </c>
      <c r="C12" s="377"/>
      <c r="D12" s="377" t="s">
        <v>67</v>
      </c>
      <c r="E12" s="379">
        <v>193922</v>
      </c>
      <c r="F12" s="380">
        <v>192721.38</v>
      </c>
      <c r="G12" s="402">
        <f>F12/E12*100</f>
        <v>99.380874784707245</v>
      </c>
    </row>
    <row r="13" spans="1:10" ht="21" customHeight="1" thickBot="1" x14ac:dyDescent="0.3">
      <c r="A13" s="403"/>
      <c r="B13" s="383"/>
      <c r="C13" s="383">
        <v>85154</v>
      </c>
      <c r="D13" s="383" t="s">
        <v>132</v>
      </c>
      <c r="E13" s="385">
        <v>193922</v>
      </c>
      <c r="F13" s="336">
        <v>192721.38</v>
      </c>
      <c r="G13" s="404">
        <f>F13/E13*100</f>
        <v>99.380874784707245</v>
      </c>
    </row>
    <row r="15" spans="1:10" x14ac:dyDescent="0.25">
      <c r="A15" s="405"/>
      <c r="B15" s="315"/>
      <c r="C15" s="315"/>
      <c r="D15" s="315"/>
      <c r="E15" s="315"/>
    </row>
    <row r="16" spans="1:10" x14ac:dyDescent="0.25">
      <c r="A16" s="338"/>
      <c r="B16" s="315"/>
      <c r="C16" s="315"/>
      <c r="D16" s="315"/>
      <c r="E16" s="315"/>
    </row>
    <row r="18" spans="1:1" x14ac:dyDescent="0.25">
      <c r="A18" s="338"/>
    </row>
  </sheetData>
  <mergeCells count="4">
    <mergeCell ref="H1:J1"/>
    <mergeCell ref="A3:I3"/>
    <mergeCell ref="B5:G5"/>
    <mergeCell ref="B10:E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G20" sqref="G20"/>
    </sheetView>
  </sheetViews>
  <sheetFormatPr defaultRowHeight="15" x14ac:dyDescent="0.25"/>
  <cols>
    <col min="1" max="1" width="5.5703125" style="106" customWidth="1"/>
    <col min="2" max="2" width="8" style="106" customWidth="1"/>
    <col min="3" max="3" width="9.140625" style="106"/>
    <col min="4" max="4" width="25.85546875" style="106" customWidth="1"/>
    <col min="5" max="5" width="13" style="106" customWidth="1"/>
    <col min="6" max="6" width="13.85546875" style="106" customWidth="1"/>
    <col min="7" max="7" width="11.5703125" style="106" customWidth="1"/>
    <col min="8" max="256" width="9.140625" style="106"/>
    <col min="257" max="257" width="5.5703125" style="106" customWidth="1"/>
    <col min="258" max="258" width="8" style="106" customWidth="1"/>
    <col min="259" max="259" width="9.140625" style="106"/>
    <col min="260" max="260" width="25.85546875" style="106" customWidth="1"/>
    <col min="261" max="261" width="13" style="106" customWidth="1"/>
    <col min="262" max="262" width="13.85546875" style="106" customWidth="1"/>
    <col min="263" max="263" width="11.5703125" style="106" customWidth="1"/>
    <col min="264" max="512" width="9.140625" style="106"/>
    <col min="513" max="513" width="5.5703125" style="106" customWidth="1"/>
    <col min="514" max="514" width="8" style="106" customWidth="1"/>
    <col min="515" max="515" width="9.140625" style="106"/>
    <col min="516" max="516" width="25.85546875" style="106" customWidth="1"/>
    <col min="517" max="517" width="13" style="106" customWidth="1"/>
    <col min="518" max="518" width="13.85546875" style="106" customWidth="1"/>
    <col min="519" max="519" width="11.5703125" style="106" customWidth="1"/>
    <col min="520" max="768" width="9.140625" style="106"/>
    <col min="769" max="769" width="5.5703125" style="106" customWidth="1"/>
    <col min="770" max="770" width="8" style="106" customWidth="1"/>
    <col min="771" max="771" width="9.140625" style="106"/>
    <col min="772" max="772" width="25.85546875" style="106" customWidth="1"/>
    <col min="773" max="773" width="13" style="106" customWidth="1"/>
    <col min="774" max="774" width="13.85546875" style="106" customWidth="1"/>
    <col min="775" max="775" width="11.5703125" style="106" customWidth="1"/>
    <col min="776" max="1024" width="9.140625" style="106"/>
    <col min="1025" max="1025" width="5.5703125" style="106" customWidth="1"/>
    <col min="1026" max="1026" width="8" style="106" customWidth="1"/>
    <col min="1027" max="1027" width="9.140625" style="106"/>
    <col min="1028" max="1028" width="25.85546875" style="106" customWidth="1"/>
    <col min="1029" max="1029" width="13" style="106" customWidth="1"/>
    <col min="1030" max="1030" width="13.85546875" style="106" customWidth="1"/>
    <col min="1031" max="1031" width="11.5703125" style="106" customWidth="1"/>
    <col min="1032" max="1280" width="9.140625" style="106"/>
    <col min="1281" max="1281" width="5.5703125" style="106" customWidth="1"/>
    <col min="1282" max="1282" width="8" style="106" customWidth="1"/>
    <col min="1283" max="1283" width="9.140625" style="106"/>
    <col min="1284" max="1284" width="25.85546875" style="106" customWidth="1"/>
    <col min="1285" max="1285" width="13" style="106" customWidth="1"/>
    <col min="1286" max="1286" width="13.85546875" style="106" customWidth="1"/>
    <col min="1287" max="1287" width="11.5703125" style="106" customWidth="1"/>
    <col min="1288" max="1536" width="9.140625" style="106"/>
    <col min="1537" max="1537" width="5.5703125" style="106" customWidth="1"/>
    <col min="1538" max="1538" width="8" style="106" customWidth="1"/>
    <col min="1539" max="1539" width="9.140625" style="106"/>
    <col min="1540" max="1540" width="25.85546875" style="106" customWidth="1"/>
    <col min="1541" max="1541" width="13" style="106" customWidth="1"/>
    <col min="1542" max="1542" width="13.85546875" style="106" customWidth="1"/>
    <col min="1543" max="1543" width="11.5703125" style="106" customWidth="1"/>
    <col min="1544" max="1792" width="9.140625" style="106"/>
    <col min="1793" max="1793" width="5.5703125" style="106" customWidth="1"/>
    <col min="1794" max="1794" width="8" style="106" customWidth="1"/>
    <col min="1795" max="1795" width="9.140625" style="106"/>
    <col min="1796" max="1796" width="25.85546875" style="106" customWidth="1"/>
    <col min="1797" max="1797" width="13" style="106" customWidth="1"/>
    <col min="1798" max="1798" width="13.85546875" style="106" customWidth="1"/>
    <col min="1799" max="1799" width="11.5703125" style="106" customWidth="1"/>
    <col min="1800" max="2048" width="9.140625" style="106"/>
    <col min="2049" max="2049" width="5.5703125" style="106" customWidth="1"/>
    <col min="2050" max="2050" width="8" style="106" customWidth="1"/>
    <col min="2051" max="2051" width="9.140625" style="106"/>
    <col min="2052" max="2052" width="25.85546875" style="106" customWidth="1"/>
    <col min="2053" max="2053" width="13" style="106" customWidth="1"/>
    <col min="2054" max="2054" width="13.85546875" style="106" customWidth="1"/>
    <col min="2055" max="2055" width="11.5703125" style="106" customWidth="1"/>
    <col min="2056" max="2304" width="9.140625" style="106"/>
    <col min="2305" max="2305" width="5.5703125" style="106" customWidth="1"/>
    <col min="2306" max="2306" width="8" style="106" customWidth="1"/>
    <col min="2307" max="2307" width="9.140625" style="106"/>
    <col min="2308" max="2308" width="25.85546875" style="106" customWidth="1"/>
    <col min="2309" max="2309" width="13" style="106" customWidth="1"/>
    <col min="2310" max="2310" width="13.85546875" style="106" customWidth="1"/>
    <col min="2311" max="2311" width="11.5703125" style="106" customWidth="1"/>
    <col min="2312" max="2560" width="9.140625" style="106"/>
    <col min="2561" max="2561" width="5.5703125" style="106" customWidth="1"/>
    <col min="2562" max="2562" width="8" style="106" customWidth="1"/>
    <col min="2563" max="2563" width="9.140625" style="106"/>
    <col min="2564" max="2564" width="25.85546875" style="106" customWidth="1"/>
    <col min="2565" max="2565" width="13" style="106" customWidth="1"/>
    <col min="2566" max="2566" width="13.85546875" style="106" customWidth="1"/>
    <col min="2567" max="2567" width="11.5703125" style="106" customWidth="1"/>
    <col min="2568" max="2816" width="9.140625" style="106"/>
    <col min="2817" max="2817" width="5.5703125" style="106" customWidth="1"/>
    <col min="2818" max="2818" width="8" style="106" customWidth="1"/>
    <col min="2819" max="2819" width="9.140625" style="106"/>
    <col min="2820" max="2820" width="25.85546875" style="106" customWidth="1"/>
    <col min="2821" max="2821" width="13" style="106" customWidth="1"/>
    <col min="2822" max="2822" width="13.85546875" style="106" customWidth="1"/>
    <col min="2823" max="2823" width="11.5703125" style="106" customWidth="1"/>
    <col min="2824" max="3072" width="9.140625" style="106"/>
    <col min="3073" max="3073" width="5.5703125" style="106" customWidth="1"/>
    <col min="3074" max="3074" width="8" style="106" customWidth="1"/>
    <col min="3075" max="3075" width="9.140625" style="106"/>
    <col min="3076" max="3076" width="25.85546875" style="106" customWidth="1"/>
    <col min="3077" max="3077" width="13" style="106" customWidth="1"/>
    <col min="3078" max="3078" width="13.85546875" style="106" customWidth="1"/>
    <col min="3079" max="3079" width="11.5703125" style="106" customWidth="1"/>
    <col min="3080" max="3328" width="9.140625" style="106"/>
    <col min="3329" max="3329" width="5.5703125" style="106" customWidth="1"/>
    <col min="3330" max="3330" width="8" style="106" customWidth="1"/>
    <col min="3331" max="3331" width="9.140625" style="106"/>
    <col min="3332" max="3332" width="25.85546875" style="106" customWidth="1"/>
    <col min="3333" max="3333" width="13" style="106" customWidth="1"/>
    <col min="3334" max="3334" width="13.85546875" style="106" customWidth="1"/>
    <col min="3335" max="3335" width="11.5703125" style="106" customWidth="1"/>
    <col min="3336" max="3584" width="9.140625" style="106"/>
    <col min="3585" max="3585" width="5.5703125" style="106" customWidth="1"/>
    <col min="3586" max="3586" width="8" style="106" customWidth="1"/>
    <col min="3587" max="3587" width="9.140625" style="106"/>
    <col min="3588" max="3588" width="25.85546875" style="106" customWidth="1"/>
    <col min="3589" max="3589" width="13" style="106" customWidth="1"/>
    <col min="3590" max="3590" width="13.85546875" style="106" customWidth="1"/>
    <col min="3591" max="3591" width="11.5703125" style="106" customWidth="1"/>
    <col min="3592" max="3840" width="9.140625" style="106"/>
    <col min="3841" max="3841" width="5.5703125" style="106" customWidth="1"/>
    <col min="3842" max="3842" width="8" style="106" customWidth="1"/>
    <col min="3843" max="3843" width="9.140625" style="106"/>
    <col min="3844" max="3844" width="25.85546875" style="106" customWidth="1"/>
    <col min="3845" max="3845" width="13" style="106" customWidth="1"/>
    <col min="3846" max="3846" width="13.85546875" style="106" customWidth="1"/>
    <col min="3847" max="3847" width="11.5703125" style="106" customWidth="1"/>
    <col min="3848" max="4096" width="9.140625" style="106"/>
    <col min="4097" max="4097" width="5.5703125" style="106" customWidth="1"/>
    <col min="4098" max="4098" width="8" style="106" customWidth="1"/>
    <col min="4099" max="4099" width="9.140625" style="106"/>
    <col min="4100" max="4100" width="25.85546875" style="106" customWidth="1"/>
    <col min="4101" max="4101" width="13" style="106" customWidth="1"/>
    <col min="4102" max="4102" width="13.85546875" style="106" customWidth="1"/>
    <col min="4103" max="4103" width="11.5703125" style="106" customWidth="1"/>
    <col min="4104" max="4352" width="9.140625" style="106"/>
    <col min="4353" max="4353" width="5.5703125" style="106" customWidth="1"/>
    <col min="4354" max="4354" width="8" style="106" customWidth="1"/>
    <col min="4355" max="4355" width="9.140625" style="106"/>
    <col min="4356" max="4356" width="25.85546875" style="106" customWidth="1"/>
    <col min="4357" max="4357" width="13" style="106" customWidth="1"/>
    <col min="4358" max="4358" width="13.85546875" style="106" customWidth="1"/>
    <col min="4359" max="4359" width="11.5703125" style="106" customWidth="1"/>
    <col min="4360" max="4608" width="9.140625" style="106"/>
    <col min="4609" max="4609" width="5.5703125" style="106" customWidth="1"/>
    <col min="4610" max="4610" width="8" style="106" customWidth="1"/>
    <col min="4611" max="4611" width="9.140625" style="106"/>
    <col min="4612" max="4612" width="25.85546875" style="106" customWidth="1"/>
    <col min="4613" max="4613" width="13" style="106" customWidth="1"/>
    <col min="4614" max="4614" width="13.85546875" style="106" customWidth="1"/>
    <col min="4615" max="4615" width="11.5703125" style="106" customWidth="1"/>
    <col min="4616" max="4864" width="9.140625" style="106"/>
    <col min="4865" max="4865" width="5.5703125" style="106" customWidth="1"/>
    <col min="4866" max="4866" width="8" style="106" customWidth="1"/>
    <col min="4867" max="4867" width="9.140625" style="106"/>
    <col min="4868" max="4868" width="25.85546875" style="106" customWidth="1"/>
    <col min="4869" max="4869" width="13" style="106" customWidth="1"/>
    <col min="4870" max="4870" width="13.85546875" style="106" customWidth="1"/>
    <col min="4871" max="4871" width="11.5703125" style="106" customWidth="1"/>
    <col min="4872" max="5120" width="9.140625" style="106"/>
    <col min="5121" max="5121" width="5.5703125" style="106" customWidth="1"/>
    <col min="5122" max="5122" width="8" style="106" customWidth="1"/>
    <col min="5123" max="5123" width="9.140625" style="106"/>
    <col min="5124" max="5124" width="25.85546875" style="106" customWidth="1"/>
    <col min="5125" max="5125" width="13" style="106" customWidth="1"/>
    <col min="5126" max="5126" width="13.85546875" style="106" customWidth="1"/>
    <col min="5127" max="5127" width="11.5703125" style="106" customWidth="1"/>
    <col min="5128" max="5376" width="9.140625" style="106"/>
    <col min="5377" max="5377" width="5.5703125" style="106" customWidth="1"/>
    <col min="5378" max="5378" width="8" style="106" customWidth="1"/>
    <col min="5379" max="5379" width="9.140625" style="106"/>
    <col min="5380" max="5380" width="25.85546875" style="106" customWidth="1"/>
    <col min="5381" max="5381" width="13" style="106" customWidth="1"/>
    <col min="5382" max="5382" width="13.85546875" style="106" customWidth="1"/>
    <col min="5383" max="5383" width="11.5703125" style="106" customWidth="1"/>
    <col min="5384" max="5632" width="9.140625" style="106"/>
    <col min="5633" max="5633" width="5.5703125" style="106" customWidth="1"/>
    <col min="5634" max="5634" width="8" style="106" customWidth="1"/>
    <col min="5635" max="5635" width="9.140625" style="106"/>
    <col min="5636" max="5636" width="25.85546875" style="106" customWidth="1"/>
    <col min="5637" max="5637" width="13" style="106" customWidth="1"/>
    <col min="5638" max="5638" width="13.85546875" style="106" customWidth="1"/>
    <col min="5639" max="5639" width="11.5703125" style="106" customWidth="1"/>
    <col min="5640" max="5888" width="9.140625" style="106"/>
    <col min="5889" max="5889" width="5.5703125" style="106" customWidth="1"/>
    <col min="5890" max="5890" width="8" style="106" customWidth="1"/>
    <col min="5891" max="5891" width="9.140625" style="106"/>
    <col min="5892" max="5892" width="25.85546875" style="106" customWidth="1"/>
    <col min="5893" max="5893" width="13" style="106" customWidth="1"/>
    <col min="5894" max="5894" width="13.85546875" style="106" customWidth="1"/>
    <col min="5895" max="5895" width="11.5703125" style="106" customWidth="1"/>
    <col min="5896" max="6144" width="9.140625" style="106"/>
    <col min="6145" max="6145" width="5.5703125" style="106" customWidth="1"/>
    <col min="6146" max="6146" width="8" style="106" customWidth="1"/>
    <col min="6147" max="6147" width="9.140625" style="106"/>
    <col min="6148" max="6148" width="25.85546875" style="106" customWidth="1"/>
    <col min="6149" max="6149" width="13" style="106" customWidth="1"/>
    <col min="6150" max="6150" width="13.85546875" style="106" customWidth="1"/>
    <col min="6151" max="6151" width="11.5703125" style="106" customWidth="1"/>
    <col min="6152" max="6400" width="9.140625" style="106"/>
    <col min="6401" max="6401" width="5.5703125" style="106" customWidth="1"/>
    <col min="6402" max="6402" width="8" style="106" customWidth="1"/>
    <col min="6403" max="6403" width="9.140625" style="106"/>
    <col min="6404" max="6404" width="25.85546875" style="106" customWidth="1"/>
    <col min="6405" max="6405" width="13" style="106" customWidth="1"/>
    <col min="6406" max="6406" width="13.85546875" style="106" customWidth="1"/>
    <col min="6407" max="6407" width="11.5703125" style="106" customWidth="1"/>
    <col min="6408" max="6656" width="9.140625" style="106"/>
    <col min="6657" max="6657" width="5.5703125" style="106" customWidth="1"/>
    <col min="6658" max="6658" width="8" style="106" customWidth="1"/>
    <col min="6659" max="6659" width="9.140625" style="106"/>
    <col min="6660" max="6660" width="25.85546875" style="106" customWidth="1"/>
    <col min="6661" max="6661" width="13" style="106" customWidth="1"/>
    <col min="6662" max="6662" width="13.85546875" style="106" customWidth="1"/>
    <col min="6663" max="6663" width="11.5703125" style="106" customWidth="1"/>
    <col min="6664" max="6912" width="9.140625" style="106"/>
    <col min="6913" max="6913" width="5.5703125" style="106" customWidth="1"/>
    <col min="6914" max="6914" width="8" style="106" customWidth="1"/>
    <col min="6915" max="6915" width="9.140625" style="106"/>
    <col min="6916" max="6916" width="25.85546875" style="106" customWidth="1"/>
    <col min="6917" max="6917" width="13" style="106" customWidth="1"/>
    <col min="6918" max="6918" width="13.85546875" style="106" customWidth="1"/>
    <col min="6919" max="6919" width="11.5703125" style="106" customWidth="1"/>
    <col min="6920" max="7168" width="9.140625" style="106"/>
    <col min="7169" max="7169" width="5.5703125" style="106" customWidth="1"/>
    <col min="7170" max="7170" width="8" style="106" customWidth="1"/>
    <col min="7171" max="7171" width="9.140625" style="106"/>
    <col min="7172" max="7172" width="25.85546875" style="106" customWidth="1"/>
    <col min="7173" max="7173" width="13" style="106" customWidth="1"/>
    <col min="7174" max="7174" width="13.85546875" style="106" customWidth="1"/>
    <col min="7175" max="7175" width="11.5703125" style="106" customWidth="1"/>
    <col min="7176" max="7424" width="9.140625" style="106"/>
    <col min="7425" max="7425" width="5.5703125" style="106" customWidth="1"/>
    <col min="7426" max="7426" width="8" style="106" customWidth="1"/>
    <col min="7427" max="7427" width="9.140625" style="106"/>
    <col min="7428" max="7428" width="25.85546875" style="106" customWidth="1"/>
    <col min="7429" max="7429" width="13" style="106" customWidth="1"/>
    <col min="7430" max="7430" width="13.85546875" style="106" customWidth="1"/>
    <col min="7431" max="7431" width="11.5703125" style="106" customWidth="1"/>
    <col min="7432" max="7680" width="9.140625" style="106"/>
    <col min="7681" max="7681" width="5.5703125" style="106" customWidth="1"/>
    <col min="7682" max="7682" width="8" style="106" customWidth="1"/>
    <col min="7683" max="7683" width="9.140625" style="106"/>
    <col min="7684" max="7684" width="25.85546875" style="106" customWidth="1"/>
    <col min="7685" max="7685" width="13" style="106" customWidth="1"/>
    <col min="7686" max="7686" width="13.85546875" style="106" customWidth="1"/>
    <col min="7687" max="7687" width="11.5703125" style="106" customWidth="1"/>
    <col min="7688" max="7936" width="9.140625" style="106"/>
    <col min="7937" max="7937" width="5.5703125" style="106" customWidth="1"/>
    <col min="7938" max="7938" width="8" style="106" customWidth="1"/>
    <col min="7939" max="7939" width="9.140625" style="106"/>
    <col min="7940" max="7940" width="25.85546875" style="106" customWidth="1"/>
    <col min="7941" max="7941" width="13" style="106" customWidth="1"/>
    <col min="7942" max="7942" width="13.85546875" style="106" customWidth="1"/>
    <col min="7943" max="7943" width="11.5703125" style="106" customWidth="1"/>
    <col min="7944" max="8192" width="9.140625" style="106"/>
    <col min="8193" max="8193" width="5.5703125" style="106" customWidth="1"/>
    <col min="8194" max="8194" width="8" style="106" customWidth="1"/>
    <col min="8195" max="8195" width="9.140625" style="106"/>
    <col min="8196" max="8196" width="25.85546875" style="106" customWidth="1"/>
    <col min="8197" max="8197" width="13" style="106" customWidth="1"/>
    <col min="8198" max="8198" width="13.85546875" style="106" customWidth="1"/>
    <col min="8199" max="8199" width="11.5703125" style="106" customWidth="1"/>
    <col min="8200" max="8448" width="9.140625" style="106"/>
    <col min="8449" max="8449" width="5.5703125" style="106" customWidth="1"/>
    <col min="8450" max="8450" width="8" style="106" customWidth="1"/>
    <col min="8451" max="8451" width="9.140625" style="106"/>
    <col min="8452" max="8452" width="25.85546875" style="106" customWidth="1"/>
    <col min="8453" max="8453" width="13" style="106" customWidth="1"/>
    <col min="8454" max="8454" width="13.85546875" style="106" customWidth="1"/>
    <col min="8455" max="8455" width="11.5703125" style="106" customWidth="1"/>
    <col min="8456" max="8704" width="9.140625" style="106"/>
    <col min="8705" max="8705" width="5.5703125" style="106" customWidth="1"/>
    <col min="8706" max="8706" width="8" style="106" customWidth="1"/>
    <col min="8707" max="8707" width="9.140625" style="106"/>
    <col min="8708" max="8708" width="25.85546875" style="106" customWidth="1"/>
    <col min="8709" max="8709" width="13" style="106" customWidth="1"/>
    <col min="8710" max="8710" width="13.85546875" style="106" customWidth="1"/>
    <col min="8711" max="8711" width="11.5703125" style="106" customWidth="1"/>
    <col min="8712" max="8960" width="9.140625" style="106"/>
    <col min="8961" max="8961" width="5.5703125" style="106" customWidth="1"/>
    <col min="8962" max="8962" width="8" style="106" customWidth="1"/>
    <col min="8963" max="8963" width="9.140625" style="106"/>
    <col min="8964" max="8964" width="25.85546875" style="106" customWidth="1"/>
    <col min="8965" max="8965" width="13" style="106" customWidth="1"/>
    <col min="8966" max="8966" width="13.85546875" style="106" customWidth="1"/>
    <col min="8967" max="8967" width="11.5703125" style="106" customWidth="1"/>
    <col min="8968" max="9216" width="9.140625" style="106"/>
    <col min="9217" max="9217" width="5.5703125" style="106" customWidth="1"/>
    <col min="9218" max="9218" width="8" style="106" customWidth="1"/>
    <col min="9219" max="9219" width="9.140625" style="106"/>
    <col min="9220" max="9220" width="25.85546875" style="106" customWidth="1"/>
    <col min="9221" max="9221" width="13" style="106" customWidth="1"/>
    <col min="9222" max="9222" width="13.85546875" style="106" customWidth="1"/>
    <col min="9223" max="9223" width="11.5703125" style="106" customWidth="1"/>
    <col min="9224" max="9472" width="9.140625" style="106"/>
    <col min="9473" max="9473" width="5.5703125" style="106" customWidth="1"/>
    <col min="9474" max="9474" width="8" style="106" customWidth="1"/>
    <col min="9475" max="9475" width="9.140625" style="106"/>
    <col min="9476" max="9476" width="25.85546875" style="106" customWidth="1"/>
    <col min="9477" max="9477" width="13" style="106" customWidth="1"/>
    <col min="9478" max="9478" width="13.85546875" style="106" customWidth="1"/>
    <col min="9479" max="9479" width="11.5703125" style="106" customWidth="1"/>
    <col min="9480" max="9728" width="9.140625" style="106"/>
    <col min="9729" max="9729" width="5.5703125" style="106" customWidth="1"/>
    <col min="9730" max="9730" width="8" style="106" customWidth="1"/>
    <col min="9731" max="9731" width="9.140625" style="106"/>
    <col min="9732" max="9732" width="25.85546875" style="106" customWidth="1"/>
    <col min="9733" max="9733" width="13" style="106" customWidth="1"/>
    <col min="9734" max="9734" width="13.85546875" style="106" customWidth="1"/>
    <col min="9735" max="9735" width="11.5703125" style="106" customWidth="1"/>
    <col min="9736" max="9984" width="9.140625" style="106"/>
    <col min="9985" max="9985" width="5.5703125" style="106" customWidth="1"/>
    <col min="9986" max="9986" width="8" style="106" customWidth="1"/>
    <col min="9987" max="9987" width="9.140625" style="106"/>
    <col min="9988" max="9988" width="25.85546875" style="106" customWidth="1"/>
    <col min="9989" max="9989" width="13" style="106" customWidth="1"/>
    <col min="9990" max="9990" width="13.85546875" style="106" customWidth="1"/>
    <col min="9991" max="9991" width="11.5703125" style="106" customWidth="1"/>
    <col min="9992" max="10240" width="9.140625" style="106"/>
    <col min="10241" max="10241" width="5.5703125" style="106" customWidth="1"/>
    <col min="10242" max="10242" width="8" style="106" customWidth="1"/>
    <col min="10243" max="10243" width="9.140625" style="106"/>
    <col min="10244" max="10244" width="25.85546875" style="106" customWidth="1"/>
    <col min="10245" max="10245" width="13" style="106" customWidth="1"/>
    <col min="10246" max="10246" width="13.85546875" style="106" customWidth="1"/>
    <col min="10247" max="10247" width="11.5703125" style="106" customWidth="1"/>
    <col min="10248" max="10496" width="9.140625" style="106"/>
    <col min="10497" max="10497" width="5.5703125" style="106" customWidth="1"/>
    <col min="10498" max="10498" width="8" style="106" customWidth="1"/>
    <col min="10499" max="10499" width="9.140625" style="106"/>
    <col min="10500" max="10500" width="25.85546875" style="106" customWidth="1"/>
    <col min="10501" max="10501" width="13" style="106" customWidth="1"/>
    <col min="10502" max="10502" width="13.85546875" style="106" customWidth="1"/>
    <col min="10503" max="10503" width="11.5703125" style="106" customWidth="1"/>
    <col min="10504" max="10752" width="9.140625" style="106"/>
    <col min="10753" max="10753" width="5.5703125" style="106" customWidth="1"/>
    <col min="10754" max="10754" width="8" style="106" customWidth="1"/>
    <col min="10755" max="10755" width="9.140625" style="106"/>
    <col min="10756" max="10756" width="25.85546875" style="106" customWidth="1"/>
    <col min="10757" max="10757" width="13" style="106" customWidth="1"/>
    <col min="10758" max="10758" width="13.85546875" style="106" customWidth="1"/>
    <col min="10759" max="10759" width="11.5703125" style="106" customWidth="1"/>
    <col min="10760" max="11008" width="9.140625" style="106"/>
    <col min="11009" max="11009" width="5.5703125" style="106" customWidth="1"/>
    <col min="11010" max="11010" width="8" style="106" customWidth="1"/>
    <col min="11011" max="11011" width="9.140625" style="106"/>
    <col min="11012" max="11012" width="25.85546875" style="106" customWidth="1"/>
    <col min="11013" max="11013" width="13" style="106" customWidth="1"/>
    <col min="11014" max="11014" width="13.85546875" style="106" customWidth="1"/>
    <col min="11015" max="11015" width="11.5703125" style="106" customWidth="1"/>
    <col min="11016" max="11264" width="9.140625" style="106"/>
    <col min="11265" max="11265" width="5.5703125" style="106" customWidth="1"/>
    <col min="11266" max="11266" width="8" style="106" customWidth="1"/>
    <col min="11267" max="11267" width="9.140625" style="106"/>
    <col min="11268" max="11268" width="25.85546875" style="106" customWidth="1"/>
    <col min="11269" max="11269" width="13" style="106" customWidth="1"/>
    <col min="11270" max="11270" width="13.85546875" style="106" customWidth="1"/>
    <col min="11271" max="11271" width="11.5703125" style="106" customWidth="1"/>
    <col min="11272" max="11520" width="9.140625" style="106"/>
    <col min="11521" max="11521" width="5.5703125" style="106" customWidth="1"/>
    <col min="11522" max="11522" width="8" style="106" customWidth="1"/>
    <col min="11523" max="11523" width="9.140625" style="106"/>
    <col min="11524" max="11524" width="25.85546875" style="106" customWidth="1"/>
    <col min="11525" max="11525" width="13" style="106" customWidth="1"/>
    <col min="11526" max="11526" width="13.85546875" style="106" customWidth="1"/>
    <col min="11527" max="11527" width="11.5703125" style="106" customWidth="1"/>
    <col min="11528" max="11776" width="9.140625" style="106"/>
    <col min="11777" max="11777" width="5.5703125" style="106" customWidth="1"/>
    <col min="11778" max="11778" width="8" style="106" customWidth="1"/>
    <col min="11779" max="11779" width="9.140625" style="106"/>
    <col min="11780" max="11780" width="25.85546875" style="106" customWidth="1"/>
    <col min="11781" max="11781" width="13" style="106" customWidth="1"/>
    <col min="11782" max="11782" width="13.85546875" style="106" customWidth="1"/>
    <col min="11783" max="11783" width="11.5703125" style="106" customWidth="1"/>
    <col min="11784" max="12032" width="9.140625" style="106"/>
    <col min="12033" max="12033" width="5.5703125" style="106" customWidth="1"/>
    <col min="12034" max="12034" width="8" style="106" customWidth="1"/>
    <col min="12035" max="12035" width="9.140625" style="106"/>
    <col min="12036" max="12036" width="25.85546875" style="106" customWidth="1"/>
    <col min="12037" max="12037" width="13" style="106" customWidth="1"/>
    <col min="12038" max="12038" width="13.85546875" style="106" customWidth="1"/>
    <col min="12039" max="12039" width="11.5703125" style="106" customWidth="1"/>
    <col min="12040" max="12288" width="9.140625" style="106"/>
    <col min="12289" max="12289" width="5.5703125" style="106" customWidth="1"/>
    <col min="12290" max="12290" width="8" style="106" customWidth="1"/>
    <col min="12291" max="12291" width="9.140625" style="106"/>
    <col min="12292" max="12292" width="25.85546875" style="106" customWidth="1"/>
    <col min="12293" max="12293" width="13" style="106" customWidth="1"/>
    <col min="12294" max="12294" width="13.85546875" style="106" customWidth="1"/>
    <col min="12295" max="12295" width="11.5703125" style="106" customWidth="1"/>
    <col min="12296" max="12544" width="9.140625" style="106"/>
    <col min="12545" max="12545" width="5.5703125" style="106" customWidth="1"/>
    <col min="12546" max="12546" width="8" style="106" customWidth="1"/>
    <col min="12547" max="12547" width="9.140625" style="106"/>
    <col min="12548" max="12548" width="25.85546875" style="106" customWidth="1"/>
    <col min="12549" max="12549" width="13" style="106" customWidth="1"/>
    <col min="12550" max="12550" width="13.85546875" style="106" customWidth="1"/>
    <col min="12551" max="12551" width="11.5703125" style="106" customWidth="1"/>
    <col min="12552" max="12800" width="9.140625" style="106"/>
    <col min="12801" max="12801" width="5.5703125" style="106" customWidth="1"/>
    <col min="12802" max="12802" width="8" style="106" customWidth="1"/>
    <col min="12803" max="12803" width="9.140625" style="106"/>
    <col min="12804" max="12804" width="25.85546875" style="106" customWidth="1"/>
    <col min="12805" max="12805" width="13" style="106" customWidth="1"/>
    <col min="12806" max="12806" width="13.85546875" style="106" customWidth="1"/>
    <col min="12807" max="12807" width="11.5703125" style="106" customWidth="1"/>
    <col min="12808" max="13056" width="9.140625" style="106"/>
    <col min="13057" max="13057" width="5.5703125" style="106" customWidth="1"/>
    <col min="13058" max="13058" width="8" style="106" customWidth="1"/>
    <col min="13059" max="13059" width="9.140625" style="106"/>
    <col min="13060" max="13060" width="25.85546875" style="106" customWidth="1"/>
    <col min="13061" max="13061" width="13" style="106" customWidth="1"/>
    <col min="13062" max="13062" width="13.85546875" style="106" customWidth="1"/>
    <col min="13063" max="13063" width="11.5703125" style="106" customWidth="1"/>
    <col min="13064" max="13312" width="9.140625" style="106"/>
    <col min="13313" max="13313" width="5.5703125" style="106" customWidth="1"/>
    <col min="13314" max="13314" width="8" style="106" customWidth="1"/>
    <col min="13315" max="13315" width="9.140625" style="106"/>
    <col min="13316" max="13316" width="25.85546875" style="106" customWidth="1"/>
    <col min="13317" max="13317" width="13" style="106" customWidth="1"/>
    <col min="13318" max="13318" width="13.85546875" style="106" customWidth="1"/>
    <col min="13319" max="13319" width="11.5703125" style="106" customWidth="1"/>
    <col min="13320" max="13568" width="9.140625" style="106"/>
    <col min="13569" max="13569" width="5.5703125" style="106" customWidth="1"/>
    <col min="13570" max="13570" width="8" style="106" customWidth="1"/>
    <col min="13571" max="13571" width="9.140625" style="106"/>
    <col min="13572" max="13572" width="25.85546875" style="106" customWidth="1"/>
    <col min="13573" max="13573" width="13" style="106" customWidth="1"/>
    <col min="13574" max="13574" width="13.85546875" style="106" customWidth="1"/>
    <col min="13575" max="13575" width="11.5703125" style="106" customWidth="1"/>
    <col min="13576" max="13824" width="9.140625" style="106"/>
    <col min="13825" max="13825" width="5.5703125" style="106" customWidth="1"/>
    <col min="13826" max="13826" width="8" style="106" customWidth="1"/>
    <col min="13827" max="13827" width="9.140625" style="106"/>
    <col min="13828" max="13828" width="25.85546875" style="106" customWidth="1"/>
    <col min="13829" max="13829" width="13" style="106" customWidth="1"/>
    <col min="13830" max="13830" width="13.85546875" style="106" customWidth="1"/>
    <col min="13831" max="13831" width="11.5703125" style="106" customWidth="1"/>
    <col min="13832" max="14080" width="9.140625" style="106"/>
    <col min="14081" max="14081" width="5.5703125" style="106" customWidth="1"/>
    <col min="14082" max="14082" width="8" style="106" customWidth="1"/>
    <col min="14083" max="14083" width="9.140625" style="106"/>
    <col min="14084" max="14084" width="25.85546875" style="106" customWidth="1"/>
    <col min="14085" max="14085" width="13" style="106" customWidth="1"/>
    <col min="14086" max="14086" width="13.85546875" style="106" customWidth="1"/>
    <col min="14087" max="14087" width="11.5703125" style="106" customWidth="1"/>
    <col min="14088" max="14336" width="9.140625" style="106"/>
    <col min="14337" max="14337" width="5.5703125" style="106" customWidth="1"/>
    <col min="14338" max="14338" width="8" style="106" customWidth="1"/>
    <col min="14339" max="14339" width="9.140625" style="106"/>
    <col min="14340" max="14340" width="25.85546875" style="106" customWidth="1"/>
    <col min="14341" max="14341" width="13" style="106" customWidth="1"/>
    <col min="14342" max="14342" width="13.85546875" style="106" customWidth="1"/>
    <col min="14343" max="14343" width="11.5703125" style="106" customWidth="1"/>
    <col min="14344" max="14592" width="9.140625" style="106"/>
    <col min="14593" max="14593" width="5.5703125" style="106" customWidth="1"/>
    <col min="14594" max="14594" width="8" style="106" customWidth="1"/>
    <col min="14595" max="14595" width="9.140625" style="106"/>
    <col min="14596" max="14596" width="25.85546875" style="106" customWidth="1"/>
    <col min="14597" max="14597" width="13" style="106" customWidth="1"/>
    <col min="14598" max="14598" width="13.85546875" style="106" customWidth="1"/>
    <col min="14599" max="14599" width="11.5703125" style="106" customWidth="1"/>
    <col min="14600" max="14848" width="9.140625" style="106"/>
    <col min="14849" max="14849" width="5.5703125" style="106" customWidth="1"/>
    <col min="14850" max="14850" width="8" style="106" customWidth="1"/>
    <col min="14851" max="14851" width="9.140625" style="106"/>
    <col min="14852" max="14852" width="25.85546875" style="106" customWidth="1"/>
    <col min="14853" max="14853" width="13" style="106" customWidth="1"/>
    <col min="14854" max="14854" width="13.85546875" style="106" customWidth="1"/>
    <col min="14855" max="14855" width="11.5703125" style="106" customWidth="1"/>
    <col min="14856" max="15104" width="9.140625" style="106"/>
    <col min="15105" max="15105" width="5.5703125" style="106" customWidth="1"/>
    <col min="15106" max="15106" width="8" style="106" customWidth="1"/>
    <col min="15107" max="15107" width="9.140625" style="106"/>
    <col min="15108" max="15108" width="25.85546875" style="106" customWidth="1"/>
    <col min="15109" max="15109" width="13" style="106" customWidth="1"/>
    <col min="15110" max="15110" width="13.85546875" style="106" customWidth="1"/>
    <col min="15111" max="15111" width="11.5703125" style="106" customWidth="1"/>
    <col min="15112" max="15360" width="9.140625" style="106"/>
    <col min="15361" max="15361" width="5.5703125" style="106" customWidth="1"/>
    <col min="15362" max="15362" width="8" style="106" customWidth="1"/>
    <col min="15363" max="15363" width="9.140625" style="106"/>
    <col min="15364" max="15364" width="25.85546875" style="106" customWidth="1"/>
    <col min="15365" max="15365" width="13" style="106" customWidth="1"/>
    <col min="15366" max="15366" width="13.85546875" style="106" customWidth="1"/>
    <col min="15367" max="15367" width="11.5703125" style="106" customWidth="1"/>
    <col min="15368" max="15616" width="9.140625" style="106"/>
    <col min="15617" max="15617" width="5.5703125" style="106" customWidth="1"/>
    <col min="15618" max="15618" width="8" style="106" customWidth="1"/>
    <col min="15619" max="15619" width="9.140625" style="106"/>
    <col min="15620" max="15620" width="25.85546875" style="106" customWidth="1"/>
    <col min="15621" max="15621" width="13" style="106" customWidth="1"/>
    <col min="15622" max="15622" width="13.85546875" style="106" customWidth="1"/>
    <col min="15623" max="15623" width="11.5703125" style="106" customWidth="1"/>
    <col min="15624" max="15872" width="9.140625" style="106"/>
    <col min="15873" max="15873" width="5.5703125" style="106" customWidth="1"/>
    <col min="15874" max="15874" width="8" style="106" customWidth="1"/>
    <col min="15875" max="15875" width="9.140625" style="106"/>
    <col min="15876" max="15876" width="25.85546875" style="106" customWidth="1"/>
    <col min="15877" max="15877" width="13" style="106" customWidth="1"/>
    <col min="15878" max="15878" width="13.85546875" style="106" customWidth="1"/>
    <col min="15879" max="15879" width="11.5703125" style="106" customWidth="1"/>
    <col min="15880" max="16128" width="9.140625" style="106"/>
    <col min="16129" max="16129" width="5.5703125" style="106" customWidth="1"/>
    <col min="16130" max="16130" width="8" style="106" customWidth="1"/>
    <col min="16131" max="16131" width="9.140625" style="106"/>
    <col min="16132" max="16132" width="25.85546875" style="106" customWidth="1"/>
    <col min="16133" max="16133" width="13" style="106" customWidth="1"/>
    <col min="16134" max="16134" width="13.85546875" style="106" customWidth="1"/>
    <col min="16135" max="16135" width="11.5703125" style="106" customWidth="1"/>
    <col min="16136" max="16384" width="9.140625" style="106"/>
  </cols>
  <sheetData>
    <row r="1" spans="1:7" x14ac:dyDescent="0.25">
      <c r="A1" s="315"/>
      <c r="B1" s="315"/>
      <c r="C1" s="315"/>
      <c r="D1" s="315"/>
      <c r="E1" s="315"/>
      <c r="F1" s="615" t="s">
        <v>263</v>
      </c>
      <c r="G1" s="615"/>
    </row>
    <row r="2" spans="1:7" x14ac:dyDescent="0.25">
      <c r="A2" s="315"/>
      <c r="B2" s="315"/>
      <c r="C2" s="315"/>
      <c r="D2" s="315"/>
      <c r="E2" s="315"/>
    </row>
    <row r="3" spans="1:7" x14ac:dyDescent="0.25">
      <c r="A3" s="315"/>
      <c r="B3" s="315"/>
      <c r="C3" s="315"/>
      <c r="D3" s="315"/>
      <c r="E3" s="315"/>
    </row>
    <row r="4" spans="1:7" ht="42" customHeight="1" x14ac:dyDescent="0.25">
      <c r="A4" s="616" t="s">
        <v>264</v>
      </c>
      <c r="B4" s="616"/>
      <c r="C4" s="616"/>
      <c r="D4" s="616"/>
      <c r="E4" s="616"/>
      <c r="F4" s="642"/>
      <c r="G4" s="642"/>
    </row>
    <row r="5" spans="1:7" ht="15.75" thickBot="1" x14ac:dyDescent="0.3">
      <c r="A5" s="315"/>
      <c r="B5" s="315"/>
      <c r="C5" s="315"/>
      <c r="D5" s="315"/>
      <c r="E5" s="406"/>
    </row>
    <row r="6" spans="1:7" ht="41.25" customHeight="1" x14ac:dyDescent="0.25">
      <c r="A6" s="372" t="s">
        <v>176</v>
      </c>
      <c r="B6" s="373" t="s">
        <v>3</v>
      </c>
      <c r="C6" s="373" t="s">
        <v>89</v>
      </c>
      <c r="D6" s="373" t="s">
        <v>259</v>
      </c>
      <c r="E6" s="374" t="s">
        <v>91</v>
      </c>
      <c r="F6" s="415" t="s">
        <v>85</v>
      </c>
      <c r="G6" s="416" t="s">
        <v>6</v>
      </c>
    </row>
    <row r="7" spans="1:7" ht="30.75" customHeight="1" x14ac:dyDescent="0.25">
      <c r="A7" s="407">
        <v>1</v>
      </c>
      <c r="B7" s="408">
        <v>851</v>
      </c>
      <c r="C7" s="408"/>
      <c r="D7" s="408" t="s">
        <v>67</v>
      </c>
      <c r="E7" s="409">
        <v>7578</v>
      </c>
      <c r="F7" s="410">
        <v>7577.28</v>
      </c>
      <c r="G7" s="411">
        <f>F7/E7*100</f>
        <v>99.990498812351532</v>
      </c>
    </row>
    <row r="8" spans="1:7" ht="30" customHeight="1" thickBot="1" x14ac:dyDescent="0.3">
      <c r="A8" s="412"/>
      <c r="B8" s="413"/>
      <c r="C8" s="413">
        <v>85153</v>
      </c>
      <c r="D8" s="413" t="s">
        <v>131</v>
      </c>
      <c r="E8" s="414">
        <v>7578</v>
      </c>
      <c r="F8" s="336">
        <v>7577.28</v>
      </c>
      <c r="G8" s="337">
        <f>F8/E8*100</f>
        <v>99.990498812351532</v>
      </c>
    </row>
    <row r="10" spans="1:7" x14ac:dyDescent="0.25">
      <c r="A10" s="405"/>
      <c r="B10" s="315"/>
      <c r="C10" s="315"/>
      <c r="D10" s="315"/>
      <c r="E10" s="315"/>
    </row>
    <row r="11" spans="1:7" x14ac:dyDescent="0.25">
      <c r="A11" s="338"/>
      <c r="B11" s="315"/>
      <c r="C11" s="315"/>
      <c r="D11" s="315"/>
      <c r="E11" s="315"/>
    </row>
    <row r="13" spans="1:7" x14ac:dyDescent="0.25">
      <c r="A13" s="338"/>
      <c r="B13" s="315"/>
      <c r="C13" s="315"/>
      <c r="D13" s="315"/>
      <c r="E13" s="315"/>
    </row>
  </sheetData>
  <mergeCells count="2">
    <mergeCell ref="F1:G1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zal nr 1</vt:lpstr>
      <vt:lpstr>zal nr 2</vt:lpstr>
      <vt:lpstr>zal nr 3</vt:lpstr>
      <vt:lpstr>zal nr 4</vt:lpstr>
      <vt:lpstr>zal nr 5</vt:lpstr>
      <vt:lpstr>zal nr 6</vt:lpstr>
      <vt:lpstr>zal nr 7</vt:lpstr>
      <vt:lpstr>zal nr 8</vt:lpstr>
      <vt:lpstr>zal nr 9</vt:lpstr>
      <vt:lpstr>zal nr 10</vt:lpstr>
      <vt:lpstr>zal nr 11</vt:lpstr>
      <vt:lpstr>zal nr 12</vt:lpstr>
      <vt:lpstr>zal nr 13</vt:lpstr>
      <vt:lpstr>zal nr 14</vt:lpstr>
      <vt:lpstr>zal nr 15</vt:lpstr>
      <vt:lpstr>zal nr 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Ciechańska-Gołyńska</dc:creator>
  <cp:lastModifiedBy>Aneta Ciechańska-Gołyńska</cp:lastModifiedBy>
  <cp:lastPrinted>2012-03-29T06:57:04Z</cp:lastPrinted>
  <dcterms:created xsi:type="dcterms:W3CDTF">2012-02-27T10:56:54Z</dcterms:created>
  <dcterms:modified xsi:type="dcterms:W3CDTF">2012-05-07T09:39:44Z</dcterms:modified>
</cp:coreProperties>
</file>