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3395" windowHeight="6795" firstSheet="4" activeTab="13"/>
  </bookViews>
  <sheets>
    <sheet name="zal nr 1" sheetId="1" r:id="rId1"/>
    <sheet name="zal nr 2" sheetId="2" r:id="rId2"/>
    <sheet name="zal nr 3" sheetId="3" r:id="rId3"/>
    <sheet name="zal nr 4" sheetId="4" r:id="rId4"/>
    <sheet name="zal nr 5" sheetId="6" r:id="rId5"/>
    <sheet name="zal nr 6" sheetId="7" r:id="rId6"/>
    <sheet name="zal nr 7" sheetId="8" r:id="rId7"/>
    <sheet name="zal nr 8" sheetId="9" r:id="rId8"/>
    <sheet name="zal nr 9" sheetId="10" r:id="rId9"/>
    <sheet name="zal nr 10" sheetId="11" r:id="rId10"/>
    <sheet name="zal nr 11" sheetId="12" r:id="rId11"/>
    <sheet name="zal nr 12" sheetId="13" r:id="rId12"/>
    <sheet name="zal nr 13" sheetId="14" r:id="rId13"/>
    <sheet name="zal nr 14" sheetId="5" r:id="rId14"/>
  </sheets>
  <calcPr calcId="145621"/>
</workbook>
</file>

<file path=xl/calcChain.xml><?xml version="1.0" encoding="utf-8"?>
<calcChain xmlns="http://schemas.openxmlformats.org/spreadsheetml/2006/main">
  <c r="H12" i="12" l="1"/>
  <c r="F12" i="12"/>
  <c r="D12" i="12"/>
  <c r="C12" i="12"/>
  <c r="G8" i="9" l="1"/>
  <c r="G7" i="9"/>
  <c r="E39" i="13"/>
  <c r="E38" i="13"/>
  <c r="E37" i="13"/>
  <c r="E36" i="13"/>
  <c r="E35" i="13"/>
  <c r="E34" i="13"/>
  <c r="E33" i="13"/>
  <c r="D39" i="13"/>
  <c r="E18" i="13" l="1"/>
  <c r="E17" i="13"/>
  <c r="E16" i="13"/>
  <c r="E15" i="13"/>
  <c r="E14" i="13"/>
  <c r="E13" i="13"/>
  <c r="E12" i="13"/>
  <c r="D18" i="13"/>
  <c r="D16" i="1" l="1"/>
  <c r="C16" i="1"/>
  <c r="H57" i="14" l="1"/>
  <c r="H56" i="14"/>
  <c r="H55" i="14"/>
  <c r="H54" i="14"/>
  <c r="H53" i="14"/>
  <c r="H47" i="14"/>
  <c r="H44" i="14"/>
  <c r="H43" i="14"/>
  <c r="H42" i="14"/>
  <c r="H40" i="14"/>
  <c r="H39" i="14"/>
  <c r="H32" i="14"/>
  <c r="H31" i="14"/>
  <c r="H28" i="14"/>
  <c r="H27" i="14"/>
  <c r="H26" i="14"/>
  <c r="H25" i="14"/>
  <c r="H24" i="14"/>
  <c r="H19" i="14"/>
  <c r="H18" i="14"/>
  <c r="H17" i="14"/>
  <c r="H16" i="14"/>
  <c r="H15" i="14"/>
  <c r="H13" i="14"/>
  <c r="H12" i="14"/>
  <c r="G12" i="14"/>
  <c r="G53" i="14" l="1"/>
  <c r="G57" i="14" s="1"/>
  <c r="F53" i="14"/>
  <c r="F57" i="14" s="1"/>
  <c r="F12" i="14"/>
  <c r="C39" i="13" l="1"/>
  <c r="C18" i="13"/>
  <c r="G25" i="11" l="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F25" i="11"/>
  <c r="F12" i="11"/>
  <c r="F9" i="11"/>
  <c r="E25" i="11"/>
  <c r="E12" i="11"/>
  <c r="E9" i="11"/>
  <c r="G12" i="10"/>
  <c r="G11" i="10"/>
  <c r="G10" i="10"/>
  <c r="G9" i="10"/>
  <c r="F12" i="10"/>
  <c r="E12" i="10"/>
  <c r="G7" i="8" l="1"/>
  <c r="G8" i="8"/>
  <c r="G12" i="8"/>
  <c r="G13" i="8"/>
  <c r="F18" i="7"/>
  <c r="F17" i="7"/>
  <c r="F10" i="7"/>
  <c r="F9" i="7"/>
  <c r="F31" i="6"/>
  <c r="F30" i="6"/>
  <c r="F29" i="6"/>
  <c r="F28" i="6"/>
  <c r="F27" i="6"/>
  <c r="F26" i="6"/>
  <c r="F25" i="6"/>
  <c r="F24" i="6"/>
  <c r="F17" i="6"/>
  <c r="F16" i="6"/>
  <c r="F15" i="6"/>
  <c r="F14" i="6"/>
  <c r="F13" i="6"/>
  <c r="F12" i="6"/>
  <c r="F11" i="6"/>
  <c r="F10" i="6"/>
  <c r="E31" i="6"/>
  <c r="D31" i="6"/>
  <c r="E17" i="6"/>
  <c r="D17" i="6"/>
  <c r="H28" i="5" l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G28" i="5"/>
  <c r="F28" i="5"/>
  <c r="E28" i="5"/>
  <c r="F40" i="4" l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29" i="4"/>
  <c r="D29" i="4"/>
  <c r="E26" i="4"/>
  <c r="E22" i="4"/>
  <c r="D22" i="4"/>
  <c r="E17" i="4"/>
  <c r="D17" i="4"/>
  <c r="E14" i="4"/>
  <c r="D14" i="4"/>
  <c r="E37" i="4"/>
  <c r="E40" i="4" s="1"/>
  <c r="D37" i="4"/>
  <c r="D40" i="4"/>
  <c r="D26" i="4"/>
  <c r="F95" i="3" l="1"/>
  <c r="F94" i="3"/>
  <c r="F93" i="3"/>
  <c r="F92" i="3"/>
  <c r="F91" i="3"/>
  <c r="F90" i="3"/>
  <c r="F89" i="3"/>
  <c r="F88" i="3"/>
  <c r="F87" i="3"/>
  <c r="F86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E95" i="3"/>
  <c r="D95" i="3"/>
  <c r="E92" i="3"/>
  <c r="D92" i="3"/>
  <c r="E89" i="3"/>
  <c r="D89" i="3"/>
  <c r="E79" i="3"/>
  <c r="D79" i="3"/>
  <c r="E76" i="3"/>
  <c r="D76" i="3"/>
  <c r="E73" i="3"/>
  <c r="D73" i="3"/>
  <c r="E62" i="3"/>
  <c r="D62" i="3"/>
  <c r="E58" i="3"/>
  <c r="D58" i="3"/>
  <c r="E49" i="3"/>
  <c r="D49" i="3"/>
  <c r="E42" i="3"/>
  <c r="D42" i="3"/>
  <c r="E36" i="3"/>
  <c r="D36" i="3"/>
  <c r="E28" i="3"/>
  <c r="D28" i="3"/>
  <c r="E25" i="3"/>
  <c r="D25" i="3"/>
  <c r="E22" i="3"/>
  <c r="D22" i="3"/>
  <c r="E17" i="3"/>
  <c r="D17" i="3"/>
  <c r="E8" i="3"/>
  <c r="D8" i="3"/>
  <c r="F113" i="2" l="1"/>
  <c r="F112" i="2"/>
  <c r="F111" i="2"/>
  <c r="E113" i="2"/>
  <c r="D113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104" i="2"/>
  <c r="D104" i="2"/>
  <c r="E100" i="2"/>
  <c r="D100" i="2"/>
  <c r="E96" i="2"/>
  <c r="D96" i="2"/>
  <c r="E87" i="2"/>
  <c r="D87" i="2"/>
  <c r="E84" i="2"/>
  <c r="D84" i="2"/>
  <c r="E77" i="2"/>
  <c r="D77" i="2"/>
  <c r="E66" i="2"/>
  <c r="D66" i="2"/>
  <c r="E62" i="2"/>
  <c r="D62" i="2"/>
  <c r="E53" i="2"/>
  <c r="D53" i="2"/>
  <c r="E49" i="2"/>
  <c r="D49" i="2"/>
  <c r="E40" i="2"/>
  <c r="D40" i="2"/>
  <c r="E32" i="2"/>
  <c r="D32" i="2"/>
  <c r="E29" i="2"/>
  <c r="D29" i="2"/>
  <c r="E26" i="2"/>
  <c r="D26" i="2"/>
  <c r="E21" i="2"/>
  <c r="D21" i="2"/>
  <c r="E18" i="2"/>
  <c r="D18" i="2"/>
  <c r="E13" i="2"/>
  <c r="D13" i="2"/>
  <c r="E10" i="2"/>
  <c r="D10" i="2"/>
  <c r="E133" i="1" l="1"/>
  <c r="E132" i="1"/>
  <c r="E131" i="1"/>
  <c r="D134" i="1"/>
  <c r="C134" i="1"/>
  <c r="E134" i="1" l="1"/>
  <c r="E122" i="1"/>
  <c r="E121" i="1"/>
  <c r="E120" i="1"/>
  <c r="E119" i="1"/>
  <c r="E118" i="1"/>
  <c r="E117" i="1"/>
  <c r="E116" i="1"/>
  <c r="E114" i="1"/>
  <c r="E113" i="1"/>
  <c r="D115" i="1"/>
  <c r="C115" i="1"/>
  <c r="E115" i="1" l="1"/>
  <c r="E111" i="1"/>
  <c r="E107" i="1"/>
  <c r="E106" i="1"/>
  <c r="E105" i="1"/>
  <c r="E104" i="1"/>
  <c r="E103" i="1"/>
  <c r="D102" i="1"/>
  <c r="C102" i="1"/>
  <c r="E101" i="1"/>
  <c r="E100" i="1"/>
  <c r="E99" i="1"/>
  <c r="E98" i="1"/>
  <c r="E97" i="1"/>
  <c r="E96" i="1"/>
  <c r="E94" i="1"/>
  <c r="E93" i="1"/>
  <c r="E92" i="1"/>
  <c r="E91" i="1"/>
  <c r="E90" i="1"/>
  <c r="E89" i="1"/>
  <c r="E88" i="1"/>
  <c r="E86" i="1"/>
  <c r="D95" i="1"/>
  <c r="C95" i="1"/>
  <c r="D87" i="1"/>
  <c r="C87" i="1"/>
  <c r="E85" i="1"/>
  <c r="E84" i="1"/>
  <c r="E83" i="1"/>
  <c r="E82" i="1"/>
  <c r="E81" i="1"/>
  <c r="E80" i="1"/>
  <c r="E79" i="1"/>
  <c r="E78" i="1"/>
  <c r="E77" i="1"/>
  <c r="E72" i="1"/>
  <c r="E70" i="1"/>
  <c r="E67" i="1"/>
  <c r="E66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D71" i="1"/>
  <c r="C71" i="1"/>
  <c r="D65" i="1"/>
  <c r="C65" i="1"/>
  <c r="E65" i="1" l="1"/>
  <c r="E71" i="1"/>
  <c r="E102" i="1"/>
  <c r="E87" i="1"/>
  <c r="E95" i="1"/>
  <c r="D46" i="1"/>
  <c r="C46" i="1"/>
  <c r="E45" i="1"/>
  <c r="E42" i="1"/>
  <c r="E41" i="1"/>
  <c r="E40" i="1"/>
  <c r="E39" i="1"/>
  <c r="E38" i="1"/>
  <c r="E33" i="1"/>
  <c r="E31" i="1"/>
  <c r="E30" i="1"/>
  <c r="E29" i="1"/>
  <c r="E28" i="1"/>
  <c r="E27" i="1"/>
  <c r="E26" i="1"/>
  <c r="E25" i="1"/>
  <c r="E24" i="1"/>
  <c r="E22" i="1"/>
  <c r="E21" i="1"/>
  <c r="E19" i="1"/>
  <c r="E18" i="1"/>
  <c r="E17" i="1"/>
  <c r="E14" i="1"/>
  <c r="E12" i="1"/>
  <c r="D43" i="1"/>
  <c r="C43" i="1"/>
  <c r="D32" i="1"/>
  <c r="C32" i="1"/>
  <c r="D23" i="1"/>
  <c r="C23" i="1"/>
  <c r="D20" i="1"/>
  <c r="C20" i="1"/>
  <c r="D11" i="1"/>
  <c r="C11" i="1"/>
  <c r="D123" i="1" l="1"/>
  <c r="C123" i="1"/>
  <c r="E46" i="1"/>
  <c r="E11" i="1"/>
  <c r="E16" i="1"/>
  <c r="E20" i="1"/>
  <c r="E23" i="1"/>
  <c r="E32" i="1"/>
  <c r="E43" i="1"/>
  <c r="E123" i="1" l="1"/>
</calcChain>
</file>

<file path=xl/sharedStrings.xml><?xml version="1.0" encoding="utf-8"?>
<sst xmlns="http://schemas.openxmlformats.org/spreadsheetml/2006/main" count="715" uniqueCount="370">
  <si>
    <t>Załącznik Nr 1</t>
  </si>
  <si>
    <t>DOCHODY I PRZYCHODY</t>
  </si>
  <si>
    <t>DOCHODY</t>
  </si>
  <si>
    <t>Dział</t>
  </si>
  <si>
    <t>Źródło dochodów*</t>
  </si>
  <si>
    <t>Wykonanie w %</t>
  </si>
  <si>
    <t>010</t>
  </si>
  <si>
    <t>Rolnictwo i łowiectwo</t>
  </si>
  <si>
    <t>wpływy z różnych opłat</t>
  </si>
  <si>
    <t>pozostałe odsetki</t>
  </si>
  <si>
    <t>dotacje celowe otrzymane z budżetu państwa na realizację zadań bieżących z zakresu administracji rządowej oraz innych zadań zleconych gminie (związkom gmin) ustawami</t>
  </si>
  <si>
    <t>środki na dofinansowanie własnych inwestycji gmin (związków gmin), powiatów (związków powiatów), samorządów województw, pozyskane z innych źródeł</t>
  </si>
  <si>
    <t>150</t>
  </si>
  <si>
    <t>Przetwórstwo przemysłowe</t>
  </si>
  <si>
    <t>dotacje celowe w ramach programów finansowanych z udziałem środków europejskich oraz środków, o których mowa w art. 5 ust. 1 pkt 3 oraz ust. 3 pkt 5 i 6 ustawy, lub płatności w ramach budżetu środków europejskich (§ 200)</t>
  </si>
  <si>
    <t>500</t>
  </si>
  <si>
    <t>Handel</t>
  </si>
  <si>
    <t>wpływy z róznych dochodów</t>
  </si>
  <si>
    <t>600</t>
  </si>
  <si>
    <t>Transport i łączność</t>
  </si>
  <si>
    <t>wpływy z różnych dochodów</t>
  </si>
  <si>
    <t>dotacje celowe otrzymane z powiatu na zadania bieżące realizowane na podstawie porozumień między jednostkami samorządu terytorialnego</t>
  </si>
  <si>
    <t>700</t>
  </si>
  <si>
    <t>Gospodarka mieszkaniowa</t>
  </si>
  <si>
    <t>wpływy z opłat za zarząd, użytkowanie i użytkowanie wieczyste nieruchomości</t>
  </si>
  <si>
    <t>dochody z najmu i dzierżawy składników majątkowych Skarbu Państwa, jednostek samorządu terytorialnego lub innych jednostek zaliczanych do sektora finansów publicznych oraz innych umów o podobnym charakterze</t>
  </si>
  <si>
    <t>wpływy z tytułu przekształcenia prawa użytkowania wieczystego przysługującego osobowm fizycznym w prawo własności</t>
  </si>
  <si>
    <t>wpłaty z tytułu odpłatnego nabycia prawa własności oraz prawa użytkowania wieczystego nieruchomości</t>
  </si>
  <si>
    <t>Działalność usługowa</t>
  </si>
  <si>
    <t>otrzymane spadki, zapisy i darowizny w postaci pieniężnej</t>
  </si>
  <si>
    <t>Administracja publiczna</t>
  </si>
  <si>
    <t>dochody jednostek samorządu terytorialnego związane z realizacją zadań z zakresu administracji rządowej oraz innych zadań zleconych ustawami</t>
  </si>
  <si>
    <t>środki na dofinansowanie własnych zadań bieżących gmin (związków gmin), powiatów (związków powiatów), samorzadów województw, pozyskane z innych źródeł</t>
  </si>
  <si>
    <t>Urzędy naczelnych organów władzy państwowej, kontroli i ochrony prawa oraz sądownictwa</t>
  </si>
  <si>
    <t>Bezpieczeństwo publiczne i ochrona przeciwpożarowa</t>
  </si>
  <si>
    <t>Dochody od osób prawnych, od osób fizycznych i od innych jednostek nieposiadających osobowości prawnej oraz wydatki związane z ich poborem</t>
  </si>
  <si>
    <t>podatek od działalności gospodarczej osób fizycznych, opłacany w formie karty podatkowej</t>
  </si>
  <si>
    <t>podatek od nieruchomości</t>
  </si>
  <si>
    <t>podatek rolny</t>
  </si>
  <si>
    <t>podatek leśny</t>
  </si>
  <si>
    <t>podatek od środków transportowych</t>
  </si>
  <si>
    <t>podatek od czynności cywilnoprawnych</t>
  </si>
  <si>
    <t>podatek od spadków i darowizn</t>
  </si>
  <si>
    <t>opłata od posiadania psów</t>
  </si>
  <si>
    <t>wpływy z opłaty targowej</t>
  </si>
  <si>
    <t>odsetki od nieterminowych wpłat podatków i opłat</t>
  </si>
  <si>
    <t>wpływy z opłaty eksploatacyjnej</t>
  </si>
  <si>
    <t>wpływy z opłat za zezwolenia na sprzedaż napojów alkoholowych</t>
  </si>
  <si>
    <t>wpływy z innych lokalnych opłat pobieranych przez jednostki samorządu terytorialnego na podstawie odrębnych ustaw</t>
  </si>
  <si>
    <t>podatek dochodowy od osób fizycznych</t>
  </si>
  <si>
    <t>Różne rozliczenia</t>
  </si>
  <si>
    <t>subwencje ogólne  z budżetu państwa</t>
  </si>
  <si>
    <t>odsetki od pożyczek udzielonych przez jednostkę samorzadu terytorialnego</t>
  </si>
  <si>
    <t>Oświata i wychowanie</t>
  </si>
  <si>
    <t>wpływy z usług</t>
  </si>
  <si>
    <t>wpływy do budżetu pozostałości środków finansowych gromadzonych na wydzielonym rachunku jednostki budżetowej</t>
  </si>
  <si>
    <t>Ochrona zdrowia</t>
  </si>
  <si>
    <t>Pomoc społeczna</t>
  </si>
  <si>
    <t>dotacje celowe otrzymane z budżetu państwa na realizację własnych zadań bieżących gmin (związków gmin)</t>
  </si>
  <si>
    <t>Pozostałe zadania w zakresie polityki społecznej</t>
  </si>
  <si>
    <t>Edukacyjna opieka wychowawcza</t>
  </si>
  <si>
    <t>Gospodarka komunalna i ochrona środowiska</t>
  </si>
  <si>
    <t>wpływy z opłaty produktowej</t>
  </si>
  <si>
    <t xml:space="preserve">Kultura fizyczna </t>
  </si>
  <si>
    <t>DOCHODY OGÓŁEM</t>
  </si>
  <si>
    <t>* nazwa źródła dochodów wg nazw paragrafów</t>
  </si>
  <si>
    <t>PRZYCHODY</t>
  </si>
  <si>
    <t>§</t>
  </si>
  <si>
    <t>Okreslenia</t>
  </si>
  <si>
    <t xml:space="preserve">kredyty </t>
  </si>
  <si>
    <t>spłata pożyczek udzielonych</t>
  </si>
  <si>
    <t>inne źródła (wolne środki)</t>
  </si>
  <si>
    <t>PRZYCHODY OGÓŁEM</t>
  </si>
  <si>
    <t>Plan dochodów na 2012 rok</t>
  </si>
  <si>
    <t>Wykonanie za I półrocze 2012 roku</t>
  </si>
  <si>
    <t>dotacja celowa otrzymana z tytułu pomocy finansowej udzielanej między jednostkami samorządu terytorialnego na dofinansowanie własnych zadań inwestycyjnych i zakupów inwestycyjnych</t>
  </si>
  <si>
    <t>wpływy z opłat za koncesje i licencje</t>
  </si>
  <si>
    <t>wpływy do wyjaśnienia</t>
  </si>
  <si>
    <r>
      <t>dotacje w ramach programów finansowanych z udziałem środków europejskich oraz środków, o których mowa w art. 5 ust. 1 pkt 3 oraz ust. 3 pkt 5 i 6 ustawy, lub płatności w ramach budżetu srodków europejskich (</t>
    </r>
    <r>
      <rPr>
        <sz val="10"/>
        <rFont val="Calibri"/>
        <family val="2"/>
        <charset val="238"/>
      </rPr>
      <t>§</t>
    </r>
    <r>
      <rPr>
        <sz val="10"/>
        <rFont val="Arial"/>
        <family val="2"/>
        <charset val="238"/>
      </rPr>
      <t>620)</t>
    </r>
  </si>
  <si>
    <t>Kultura i ochrona dziedzictwa narodowego</t>
  </si>
  <si>
    <t>dotacje otrzymane z państwowych funduszy celowych na finansowanie lub dofinansowanie kosztów realizacji inwestycji i zakupów inwestycyjnych jednostek sektora finansów publicznych</t>
  </si>
  <si>
    <t>dotacje w ramach programów finansowanych z udziałem środków europejskich oraz środków, o których mowa w art. 5 ust. 1 pkt 3 oraz ust. 3 pkt 5 i 6 ustawy, lub płatności w ramach budżetu srodków europejskich (§620)</t>
  </si>
  <si>
    <t>Plan na 2012 rok</t>
  </si>
  <si>
    <t>Załącznik Nr 2</t>
  </si>
  <si>
    <t>WYDATKI I ROZCHODY</t>
  </si>
  <si>
    <r>
      <t xml:space="preserve">                                          </t>
    </r>
    <r>
      <rPr>
        <b/>
        <sz val="12"/>
        <rFont val="Arial"/>
        <family val="2"/>
        <charset val="238"/>
      </rPr>
      <t>WYDATKI</t>
    </r>
  </si>
  <si>
    <t>Rozdział</t>
  </si>
  <si>
    <t>Nazwa działu i rozdziału</t>
  </si>
  <si>
    <t>01030</t>
  </si>
  <si>
    <t>Izby rolnicze</t>
  </si>
  <si>
    <t>01095</t>
  </si>
  <si>
    <t>Pozoztała działalność</t>
  </si>
  <si>
    <t>Rozwój kadr nowoczesnej gospodarki i przedsiębiorczości</t>
  </si>
  <si>
    <t>400</t>
  </si>
  <si>
    <t>Wytwarzanie i zaopatrywanie w energię elektryczną, gaz i wodę</t>
  </si>
  <si>
    <t>Dostarczanie wody</t>
  </si>
  <si>
    <t>Pozostała działalność</t>
  </si>
  <si>
    <t>Drogi publiczne powiatowe</t>
  </si>
  <si>
    <t>Drogi publiczne gminne</t>
  </si>
  <si>
    <t>Turystyka</t>
  </si>
  <si>
    <t>Gospodarka gruntami i nieruchomościami</t>
  </si>
  <si>
    <t>Plany zagospodarowania przestrzennego</t>
  </si>
  <si>
    <t>Cmentarze</t>
  </si>
  <si>
    <t>Urzędy wojewódzkie</t>
  </si>
  <si>
    <t>Rady gmin</t>
  </si>
  <si>
    <t>Urzędy gmin (miast i miast na prawach powiatu)</t>
  </si>
  <si>
    <t>Promocja jednostek samorządu terytorialnego</t>
  </si>
  <si>
    <t xml:space="preserve">Urzędy naczelnych organów władzy państwowej, kontroli i ochrony prawa </t>
  </si>
  <si>
    <t>Komendy Wojewódzkie Policji</t>
  </si>
  <si>
    <t>Ochotnicze straże pożarne</t>
  </si>
  <si>
    <t>Obrona cywilna</t>
  </si>
  <si>
    <t>Obsługa długu publicznego</t>
  </si>
  <si>
    <t>Obsługa papierów wartościowych, kredytów i pożyczek jednostek samorządu terytorialnego</t>
  </si>
  <si>
    <t>Różne rozliczenia finansowe</t>
  </si>
  <si>
    <t>Rezerwy ogólne i celowe</t>
  </si>
  <si>
    <t>Część równoważąca subwencji ogólnej dla gmin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</si>
  <si>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</si>
  <si>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</si>
  <si>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</si>
  <si>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</si>
  <si>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</si>
  <si>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ekonomiczno-administracyjnej szkół</t>
  </si>
  <si>
    <t>Dokształcanie i doskonalenie nauczycieli</t>
  </si>
  <si>
    <t>Zwalczanie narkomanii</t>
  </si>
  <si>
    <t>Przeciwdziałanie alkoholizmowi</t>
  </si>
  <si>
    <t>Domy pomocy społecznej</t>
  </si>
  <si>
    <t>Świadczenia rodzinne, świadczenie z funduszu alimentacyjnego oraz składki na ubezpieczenia emerytalne i rentowe z ubezpieczenia społecznego</t>
  </si>
  <si>
    <t>Składki na ubezpieczenie zdrowotne opłacane za osoby pobierające niektóre świadczenia z pomocy społecznej, niektóre świadczenia rodzinne oraz za osoby uczestniczące w zajęciach w centrum integracji społecznej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</si>
  <si>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</si>
  <si>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</si>
  <si>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</si>
  <si>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</si>
  <si>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</si>
  <si>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Świetlice szkolne</t>
  </si>
  <si>
    <t>Pomoc materialna dla uczniów</t>
  </si>
  <si>
    <t>Gospodarka ściekowa i ochrona wód</t>
  </si>
  <si>
    <t>Gospodarka odpadami</t>
  </si>
  <si>
    <t>Oczyszczanie miast i wsi</t>
  </si>
  <si>
    <t>Utrzymanie zieleni w miastach i gminach</t>
  </si>
  <si>
    <t>Ochrona powietrza atmosferycznego i klimatu</t>
  </si>
  <si>
    <t>Oświetlenie ulic, placów i dróg</t>
  </si>
  <si>
    <t>Zakłady gospodarki komunalnej</t>
  </si>
  <si>
    <t>Domy i ośrodki kultury, świelice i kluby</t>
  </si>
  <si>
    <t>Biblioteki</t>
  </si>
  <si>
    <t>Obiekty sportowe</t>
  </si>
  <si>
    <t>Instytucje kultury fizycznej</t>
  </si>
  <si>
    <t xml:space="preserve">Zadania w zakresie kultury fizycznej </t>
  </si>
  <si>
    <t>WYDATKI OGÓŁEM</t>
  </si>
  <si>
    <t>ROZCHODY</t>
  </si>
  <si>
    <t>Określenie</t>
  </si>
  <si>
    <t>spłaty kredytów i pożyczek</t>
  </si>
  <si>
    <t>ROZCHODY OGÓŁEM</t>
  </si>
  <si>
    <t>Plan wydatków na 2012 rok</t>
  </si>
  <si>
    <t>Wykonanie za I półrocze  2012 rok</t>
  </si>
  <si>
    <t>Rozwój przedsiębiorczości</t>
  </si>
  <si>
    <t>Promocja eksportu</t>
  </si>
  <si>
    <t>Zadania w zakresie przeciwdziałania przemocy w rodzinie</t>
  </si>
  <si>
    <t>Żłobki</t>
  </si>
  <si>
    <t>wykup papierów wartościowych (obligacji)</t>
  </si>
  <si>
    <t>Załącznik Nr 3</t>
  </si>
  <si>
    <t>WYDATKI BIEŻĄCE</t>
  </si>
  <si>
    <t>WYDATKI BIEŻĄCE OGÓŁEM</t>
  </si>
  <si>
    <t>Załącznik Nr 4</t>
  </si>
  <si>
    <t>WYDATKI MAJĄTKOWE</t>
  </si>
  <si>
    <t>WYDATKI MAJĄTKOWE OGÓŁEM</t>
  </si>
  <si>
    <t>Proocja eksportu</t>
  </si>
  <si>
    <t>Lp.</t>
  </si>
  <si>
    <t>Rozdz.</t>
  </si>
  <si>
    <t>Nazwa zadania inwestycyjnego (w tym w ramach funduszu sołeckiego)</t>
  </si>
  <si>
    <t>Łączne koszty finansowe</t>
  </si>
  <si>
    <t>60016</t>
  </si>
  <si>
    <t>Przebudowa ulicy Spacerowej w m. Grabce Józefpolskie</t>
  </si>
  <si>
    <t>Przebudowa ulicy Skierniewickiej w Mszczonowie</t>
  </si>
  <si>
    <t>Modernizacja Placu Piłsudskiego w Mszczonowie</t>
  </si>
  <si>
    <t>Zakup wiaty przystankowej we wsi Badowo Dańki, Badów Górny i Grabce Towarzystwo</t>
  </si>
  <si>
    <t>70005</t>
  </si>
  <si>
    <t>Zakupy nieruchomości</t>
  </si>
  <si>
    <t>70095</t>
  </si>
  <si>
    <t>Adaptacja budynku przy ul. Kościuszki 1 na potrzeby Izby Pamięci Rodziny Maklakiewiczów oraz ogniska muzycznego</t>
  </si>
  <si>
    <t>Modernizacja budynku ośrodka zdrowia w Osuchowie</t>
  </si>
  <si>
    <t>750</t>
  </si>
  <si>
    <t>75023</t>
  </si>
  <si>
    <t>Zakup sprzętu serwerowego wraz z oprogramowaniem</t>
  </si>
  <si>
    <t>801</t>
  </si>
  <si>
    <t>80101</t>
  </si>
  <si>
    <t>Dobudowa sali gimnastycznej przy Szkole Podstawowej w Bobrowcach</t>
  </si>
  <si>
    <t>Zakup komputera do pracowni informatycznej w SP Mszczonów oraz zestawu do monitoringu wizyjnego do SP Lutkówka</t>
  </si>
  <si>
    <t>80110</t>
  </si>
  <si>
    <t>Zakup klimatyzatorów do pracowni komputerowych oraz zestawu interaktywnego</t>
  </si>
  <si>
    <t>851</t>
  </si>
  <si>
    <t>85154</t>
  </si>
  <si>
    <t>Zakup drukarki</t>
  </si>
  <si>
    <t>85195</t>
  </si>
  <si>
    <t>Zakup aparatu do elektroterapii, magnetoterapii oraz do terapii ultradźwiekowej</t>
  </si>
  <si>
    <t>900</t>
  </si>
  <si>
    <t>90001</t>
  </si>
  <si>
    <t>Przejście projektowanej kanalizacji sanitarnej pod terenami na zamkniętym terenie PKP działka nr ew. 419/12, obręb Mszczonów oraz budowa kanalizacji sanitarnej w drodze powiatowej działki nr ew. 813, 1/81, 419/1 obręb Mszczonów</t>
  </si>
  <si>
    <t>90015</t>
  </si>
  <si>
    <t>Zmiana sposobu zasilania oświetlenia ulicznego</t>
  </si>
  <si>
    <t>Przebudowa linii energetycznej z przyłączami w ulicy Żyrardowskiej w Mszczonowie</t>
  </si>
  <si>
    <t>921</t>
  </si>
  <si>
    <t>92195</t>
  </si>
  <si>
    <t>926</t>
  </si>
  <si>
    <t>92604</t>
  </si>
  <si>
    <t>Zakup systemu kontroli dostępu zintegrowanego z systemem monitorowania mienia- Kompleks Basenów Termalnych</t>
  </si>
  <si>
    <t>Wymiana elementów (bramki obrotowe-szt. 2) systemu kas na Kompleksie Basenów Termalnych</t>
  </si>
  <si>
    <t>Ogółem</t>
  </si>
  <si>
    <t>Wykonanie za I półrocze  2012 roku</t>
  </si>
  <si>
    <t>Załącznik Nr 5</t>
  </si>
  <si>
    <t>Nazwa zadania</t>
  </si>
  <si>
    <t>Zwrot podatku akcyzowego zawartego w cenie oleju napędowego wykorzystywanego do produkcji rolnej przez prducentów rolnych</t>
  </si>
  <si>
    <t>Realizacja zadań z zakresu Ewidencji Ludności  i Urzędu Stanu Cywilnego</t>
  </si>
  <si>
    <t>Prowadzenie i aktualizacja stałego rejestru wyborców</t>
  </si>
  <si>
    <t>Wypłata świadczeń rodzinnych, funduszu alimentacyjnego</t>
  </si>
  <si>
    <t>Wypłata składek na ubezpieczenia zdrowotne od świadczeń rodzinnych oraz zasiłków</t>
  </si>
  <si>
    <t>Wypłata wynagrodzeń i pochodnych opiekunek świadczących pomoc społeczną</t>
  </si>
  <si>
    <t>Wypłata świadczeń pielęgnacyjnych w ramach rządowego programu wspierania</t>
  </si>
  <si>
    <t>WYDATKI</t>
  </si>
  <si>
    <t>Informacja o przebiegu wykonania dochodów i wydatków związanych z realizacją zadań z zakresu administracji rządowej i innych zleconych odrębnymi ustawami</t>
  </si>
  <si>
    <t>Plan dodatcji na 2012 rok</t>
  </si>
  <si>
    <t>Wykonanie za I półrocze 2012 rok</t>
  </si>
  <si>
    <t>Załącznik Nr 7</t>
  </si>
  <si>
    <t>Utrzymanie dróg powiatowych w mieście</t>
  </si>
  <si>
    <t>Załącznik Nr 6</t>
  </si>
  <si>
    <t>Informacja o przebiegu wykonania dochodów i wydatków związanych z realizacją zadań realizowanych w drodze umów lub porozumień między jednostkami samorządu terytorialnego</t>
  </si>
  <si>
    <t>Plan dotacji na 2012 rok</t>
  </si>
  <si>
    <t>Załącznik Nr 8</t>
  </si>
  <si>
    <t>I.</t>
  </si>
  <si>
    <t>Nazwa</t>
  </si>
  <si>
    <t>Wpływy z innych opłat stanowiących dochody jednostek samorządu terytorialnego na podstawie ustaw</t>
  </si>
  <si>
    <t>II.</t>
  </si>
  <si>
    <t>Informacja o przebiegu wykonania dochodów z tytułu wydawania zezwoleń na sprzedaż
 napojów alkoholowych oraz wydatków na realizację zadań 
określonych w gminnym programie profilaktyki 
i rozwiązywania problemów alkoholowych</t>
  </si>
  <si>
    <t>Załącznik Nr 9</t>
  </si>
  <si>
    <t>Inforacja o przebiegu wykonania wydatków na realizację zadań określonych w gminnym programie przeciwdziałania narkomanii</t>
  </si>
  <si>
    <t>Załącznik Nr 10</t>
  </si>
  <si>
    <t>Nazwa instytucji</t>
  </si>
  <si>
    <t>Przedszkole Niepubliczne w Mszczonowie</t>
  </si>
  <si>
    <t>Mszczonowski Ośrodek Kultury</t>
  </si>
  <si>
    <t>Miejska Biblioteka Publiczna</t>
  </si>
  <si>
    <t>Załącznik Nr 11</t>
  </si>
  <si>
    <t>Treść</t>
  </si>
  <si>
    <t>Jednostki sektora finansów publicznych</t>
  </si>
  <si>
    <t>Nazwa jednostki</t>
  </si>
  <si>
    <t>Jednostki spoza sektora finansów publicznych</t>
  </si>
  <si>
    <t>Modernizacja remizy OSP w Osuchowie</t>
  </si>
  <si>
    <t xml:space="preserve">Prowadzenie noclegowni z całodziennym pobytem dla dzieci i kobiet zagrożonych lub dotkniętych przemocą w rodzinie i środowisku, w budynku o powierzchni 246,80 m 2, położonym w miejscowości Gąba, w którym znajduje się 30 miejsc noclegowych, poprzez zapewnienie przebywającym w niej osobom schronienia, całodziennego wyżywienia, niezbędnego ubrania stosownie do pory roku, opieki medycznej, opieki psychologicznej, pomocy prawnej, pomocy pedagogicznej. </t>
  </si>
  <si>
    <t>Szkolenie dzieci i młodzieży uzdolnionej sportowo w piłce nożnej</t>
  </si>
  <si>
    <t>Szkolenia dzieci i młodzieży uzdolnionej sportowo w lekkoatletyce</t>
  </si>
  <si>
    <t>Szkolenia dzieci i młodzieży uzdolnionej sportowo w siatkówce</t>
  </si>
  <si>
    <t>Szkolenia dzieci i młodzieży uzdolnionej sportowo w hokeju na trawie</t>
  </si>
  <si>
    <t>Dofinansowanie nauki pływania</t>
  </si>
  <si>
    <t>Dofinansowanie nauki tenisa stołowego</t>
  </si>
  <si>
    <t>Rekreacja zadań z zakresu rekreacji</t>
  </si>
  <si>
    <t>Informacja o przebiegu  wykonania dotacji podmiotowych  w 2012r</t>
  </si>
  <si>
    <t>Informacja o przebiegu wykonania  dotacji celowych dla podmiotów zaliczanych i niezaliczanych do sektora finansów publicznych w 2012 r.</t>
  </si>
  <si>
    <t>Samorząd Województwa Mazowieckiego</t>
  </si>
  <si>
    <t>Prowadzenie żłobka niepublicznego</t>
  </si>
  <si>
    <t>Finansowanie lub dofinansowanie budowy przydomowej oczyszczalni ścieków</t>
  </si>
  <si>
    <t>Finansowanie lub dofinansowanie usuwania i unieszkodliwiania wyrobów zawierajacych azbest</t>
  </si>
  <si>
    <t>Załącznik Nr 12</t>
  </si>
  <si>
    <t>Wyszczególnienie</t>
  </si>
  <si>
    <t>Stan środków obrotowych na początek roku</t>
  </si>
  <si>
    <t>Przychody</t>
  </si>
  <si>
    <t>Koszty</t>
  </si>
  <si>
    <t>Stan środków obrotowych na koniec roku</t>
  </si>
  <si>
    <t>ogółem</t>
  </si>
  <si>
    <t>w tym:</t>
  </si>
  <si>
    <t>dotacje
(rodzaj, zakres)</t>
  </si>
  <si>
    <t>wpłata do budżetu</t>
  </si>
  <si>
    <t>Zakład Gospodarki Komunalnej i Mieszkaniowej</t>
  </si>
  <si>
    <t xml:space="preserve">Informacja o przebiegu wykonania planu przychodów i kosztów zakładów budżetowych </t>
  </si>
  <si>
    <t>Nazwa rachunku, w tym jednostka przy której utworzono rachunek dochodów</t>
  </si>
  <si>
    <t>"Zespół Obsługi Placówek Oświatowych" - Szkoła Podstawowa w Mszczonowie</t>
  </si>
  <si>
    <t>"Zespół Obsługi Placówek Oświatowych" - Szkoła Podstawowa w Piekarach</t>
  </si>
  <si>
    <t>"Zespół Obsługi Placówek Oświatowych" - Szkoła Podstawowa w Osuchowie</t>
  </si>
  <si>
    <t>"Zespół Obsługi Placówek Oświatowych" - Szkoła Podstawowa we Wreczy</t>
  </si>
  <si>
    <t>"Zespół Obsługi Placówek Oświatowych" - Przedszkole Miejskie Nr 1 w Mszczonowie</t>
  </si>
  <si>
    <t>"Zespół Obsługi Placówek Oświatowych" - Gimnazjum im.J.A. Maklakiewicza w Mszczonowie</t>
  </si>
  <si>
    <t>Wykonanie za  I półrocze          2012 roku</t>
  </si>
  <si>
    <t>Wykonanie za I półrocze                 2012 roku</t>
  </si>
  <si>
    <t>Wykonanie               w %</t>
  </si>
  <si>
    <t>Wykonanie za                I półrocze 2012 roku</t>
  </si>
  <si>
    <t>Wydatki na 2012 rok obejmujące zadania jednostek pomocniczych gminy, w tym realizowane w ramach funduszu sołeckiego</t>
  </si>
  <si>
    <t>Nazwa sołectwa lub innej jednostki pomocniczej</t>
  </si>
  <si>
    <t>Nazwa zadania, przedsięwzięcia</t>
  </si>
  <si>
    <t>1.</t>
  </si>
  <si>
    <t>Adamowice</t>
  </si>
  <si>
    <t>Utwardzenie tłuczniem ulicy Słonecznej i Spokojnej w Adamowicach, oczyszczenie rowów gminnych w ul. Debowej i Wspólnej</t>
  </si>
  <si>
    <t>2.</t>
  </si>
  <si>
    <t>Badów Górny</t>
  </si>
  <si>
    <t>Utwardzenie tłuczniem ulicy Akacjowej, wycinka zakrzaczeń w rowach gminnych przy ulicy Piekarskiej</t>
  </si>
  <si>
    <t>Zakup dwóch wiat przystankowych</t>
  </si>
  <si>
    <t>Badowo Dańki</t>
  </si>
  <si>
    <t>Czyszczenie rowów gminnych przy ulicy Mszczonowskiej</t>
  </si>
  <si>
    <t>Zakup wiaty przystankowej</t>
  </si>
  <si>
    <t>Badowo-Msciska</t>
  </si>
  <si>
    <t>Utwardzenie kruszywem ulicy Lipowej</t>
  </si>
  <si>
    <t>Bobrowce</t>
  </si>
  <si>
    <t>Utwardzenie tłuczniem ulicy Szkolnej i Granicznej, modernizacja rowu melioracyjnego przy ulicy Środkowej</t>
  </si>
  <si>
    <t>Ciemno Gnojna</t>
  </si>
  <si>
    <t>Utwardzenie tłuczniem ulicy Słonecznej</t>
  </si>
  <si>
    <t>Gąba</t>
  </si>
  <si>
    <t>Remont ulic:  Brzozowa, Mokra i Polna</t>
  </si>
  <si>
    <t>Grabce Józefpolskie</t>
  </si>
  <si>
    <t>Urządzenie ogródka zabawowo-rekreacyjnego na działce gminnej</t>
  </si>
  <si>
    <t>Poprawa przejezdności ulicy Głównej</t>
  </si>
  <si>
    <t>Grabce Towarzystwo</t>
  </si>
  <si>
    <t>Zakup sprzetu gaśniczo-ratowniczego dla OSP Grabce Tow.</t>
  </si>
  <si>
    <t>Wyjazd szkoleniowy celem zapoznania się z funkcjonowaniem gospodarstw agroturystycznych</t>
  </si>
  <si>
    <t>Gurba</t>
  </si>
  <si>
    <t>Pogłębienie rowów gminnych w ulicy Południowej w Szeligach, utwardzenie tłuczniem ulicy Polnej w Gurbie</t>
  </si>
  <si>
    <t>Zakup mundurów i sprzetu bojowego dla OSP Grabce Tow.</t>
  </si>
  <si>
    <t>Janówek</t>
  </si>
  <si>
    <t>Utwardzenie tłuczniem ulicy Jaworowej i Słonecznej</t>
  </si>
  <si>
    <t>Kamionka</t>
  </si>
  <si>
    <t>Okopanie rowami ulicy Spacerowej w Kamionce</t>
  </si>
  <si>
    <t>Kowiesy</t>
  </si>
  <si>
    <t>Utwardzenie tłuczniem ulicy Wrzosowej i Leśnej</t>
  </si>
  <si>
    <t>Lindów</t>
  </si>
  <si>
    <t>Urządzenie terenu w celach integracyjno-rekreacyjnych na działce gminnej</t>
  </si>
  <si>
    <t>Lutkówka</t>
  </si>
  <si>
    <t>Utwardzenie tłuczniem ulicy Piaskowej</t>
  </si>
  <si>
    <t>Lutkówka Kolonia</t>
  </si>
  <si>
    <t>Utwardzenie tłuczniem ulicy Bocznej</t>
  </si>
  <si>
    <t>Marianka</t>
  </si>
  <si>
    <t>Utwardzenie tłuczniem ulicy Granicznej i Dębowej</t>
  </si>
  <si>
    <t>Marków Towarzystwo</t>
  </si>
  <si>
    <t>Remont  ulic:  Krótka, Akacjowa, Długa, wykonanie przepustu przez ul. Brzozową</t>
  </si>
  <si>
    <t>Nosy Poniatki</t>
  </si>
  <si>
    <t>Remont ulicy Wspólnej</t>
  </si>
  <si>
    <t>Olszówka - Nowy Dworek</t>
  </si>
  <si>
    <t>Remont dróg: ul. Cicha i Leśna</t>
  </si>
  <si>
    <t>Osuchów</t>
  </si>
  <si>
    <t xml:space="preserve">Utwardzenie tłuczniem ulicy Polnej, wykonanie rowu melioracyjnego wzdłuż ulicy Strażackiej wraz z przepustami </t>
  </si>
  <si>
    <t>Pawłowice</t>
  </si>
  <si>
    <t>Udrożnienie rowów gminnych odwadniających we wsi Olszewek, Pawłowice i Małachowszczyzna</t>
  </si>
  <si>
    <t>Piekarowo</t>
  </si>
  <si>
    <t>Remont drogi gminnej Michalin-Lindów, ulica Brzozowa</t>
  </si>
  <si>
    <t>Piekary</t>
  </si>
  <si>
    <t>Utwardzenie tłuczniem ulicy Akacjowej i Rajskiej</t>
  </si>
  <si>
    <t>Sosnowica</t>
  </si>
  <si>
    <t>Pogłębienie rowów gminnych we wsi Sosnowica przy ulicy Mszczonowskiej</t>
  </si>
  <si>
    <t>Suszeniec</t>
  </si>
  <si>
    <t>Utwardzenie tłuczniem ulicy Lipowej i Wiatrowskiej</t>
  </si>
  <si>
    <t>Strzyże</t>
  </si>
  <si>
    <t>Remont ulicy Piekarskiej</t>
  </si>
  <si>
    <t>Świnice</t>
  </si>
  <si>
    <t>Remont drogi dojazdowej ulica Wiejska we wsi Marków Świnice</t>
  </si>
  <si>
    <t>Wręcza</t>
  </si>
  <si>
    <t xml:space="preserve">Zagospodarowanie terenu OSP we Wręczy poprzez utwardzenie placu  </t>
  </si>
  <si>
    <t>Wygnanka</t>
  </si>
  <si>
    <t>Pokrycie masa bitumiczną ulicy Krętej</t>
  </si>
  <si>
    <t>Wymysłów</t>
  </si>
  <si>
    <t>Udroznienie rowów gminnych i wykonanie przepustu przez ulicę Piekarską</t>
  </si>
  <si>
    <t>Zbiroża</t>
  </si>
  <si>
    <t>Utwardzenie tłuczniem drogi w m. Dwórzno, część ul. Kolejowej</t>
  </si>
  <si>
    <t>Zimna Woda</t>
  </si>
  <si>
    <t>Remont ulicy Spokojnej</t>
  </si>
  <si>
    <t>Zimnice</t>
  </si>
  <si>
    <t>Utwardzenie tłuczniem ulicy Klonowej i pogłębienie rowów</t>
  </si>
  <si>
    <t>Wydatki bieżące</t>
  </si>
  <si>
    <t>Wydatki majątkowe</t>
  </si>
  <si>
    <t>Załacznik Nr 13</t>
  </si>
  <si>
    <t>Załącznik Nr 14</t>
  </si>
  <si>
    <t>podatek dochodowy od osób prawnych</t>
  </si>
  <si>
    <t>wpływy z opłaty skarbowej</t>
  </si>
  <si>
    <t>"Zespół Obsługi Placówek Oświatowych" - Szkoła Podstawowa we Wręczy</t>
  </si>
  <si>
    <t>Informacja o przebiegu wykonania wydatków na zadania inwestycyjne na 2012 rok nieobjęte Wieloletnią Prognozą Finansową</t>
  </si>
  <si>
    <t xml:space="preserve">             Informacja o przebiegu wykonania planu dochodów rachunku dochodów własnych oraz wydatków nimi finansowanych</t>
  </si>
  <si>
    <t>955.000,00 - dotacja na dofinansowanie kosztów budowy sieci wodociagowej w m. Bobrowce, Dwórzno, Lublinów, Mszczonów, na budowę kanalizacji Mszczonów oraz zakup napowietrzacza dla oczysczalni ścieków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</si>
</sst>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0"/>
      <name val="Calibri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3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2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15" xfId="1" applyFont="1" applyFill="1" applyBorder="1"/>
    <xf numFmtId="0" fontId="1" fillId="2" borderId="5" xfId="1" applyFont="1" applyFill="1" applyBorder="1"/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49" fontId="8" fillId="3" borderId="23" xfId="1" applyNumberFormat="1" applyFont="1" applyFill="1" applyBorder="1"/>
    <xf numFmtId="0" fontId="8" fillId="3" borderId="24" xfId="1" applyFont="1" applyFill="1" applyBorder="1" applyAlignment="1">
      <alignment vertical="center"/>
    </xf>
    <xf numFmtId="4" fontId="8" fillId="0" borderId="24" xfId="1" applyNumberFormat="1" applyFont="1" applyBorder="1"/>
    <xf numFmtId="4" fontId="8" fillId="0" borderId="15" xfId="1" applyNumberFormat="1" applyFont="1" applyBorder="1"/>
    <xf numFmtId="4" fontId="8" fillId="0" borderId="5" xfId="1" applyNumberFormat="1" applyFont="1" applyBorder="1"/>
    <xf numFmtId="4" fontId="1" fillId="0" borderId="0" xfId="1" applyNumberFormat="1"/>
    <xf numFmtId="0" fontId="10" fillId="3" borderId="24" xfId="1" applyFont="1" applyFill="1" applyBorder="1" applyAlignment="1">
      <alignment vertical="center"/>
    </xf>
    <xf numFmtId="4" fontId="10" fillId="0" borderId="24" xfId="1" applyNumberFormat="1" applyFont="1" applyBorder="1"/>
    <xf numFmtId="4" fontId="10" fillId="0" borderId="11" xfId="1" applyNumberFormat="1" applyFont="1" applyBorder="1"/>
    <xf numFmtId="4" fontId="10" fillId="0" borderId="20" xfId="1" applyNumberFormat="1" applyFont="1" applyBorder="1"/>
    <xf numFmtId="0" fontId="10" fillId="3" borderId="24" xfId="1" applyFont="1" applyFill="1" applyBorder="1" applyAlignment="1">
      <alignment vertical="center" wrapText="1"/>
    </xf>
    <xf numFmtId="49" fontId="1" fillId="0" borderId="14" xfId="1" applyNumberFormat="1" applyFont="1" applyBorder="1"/>
    <xf numFmtId="0" fontId="1" fillId="0" borderId="11" xfId="1" applyFont="1" applyBorder="1" applyAlignment="1">
      <alignment vertical="center" wrapText="1"/>
    </xf>
    <xf numFmtId="4" fontId="1" fillId="0" borderId="11" xfId="1" applyNumberFormat="1" applyFont="1" applyBorder="1"/>
    <xf numFmtId="4" fontId="1" fillId="0" borderId="20" xfId="1" applyNumberFormat="1" applyFont="1" applyBorder="1"/>
    <xf numFmtId="49" fontId="8" fillId="0" borderId="14" xfId="1" applyNumberFormat="1" applyFont="1" applyBorder="1"/>
    <xf numFmtId="0" fontId="8" fillId="0" borderId="11" xfId="1" applyFont="1" applyBorder="1" applyAlignment="1">
      <alignment vertical="center" wrapText="1"/>
    </xf>
    <xf numFmtId="4" fontId="8" fillId="0" borderId="11" xfId="1" applyNumberFormat="1" applyFont="1" applyBorder="1"/>
    <xf numFmtId="4" fontId="8" fillId="0" borderId="20" xfId="1" applyNumberFormat="1" applyFont="1" applyBorder="1"/>
    <xf numFmtId="49" fontId="8" fillId="3" borderId="14" xfId="1" applyNumberFormat="1" applyFont="1" applyFill="1" applyBorder="1"/>
    <xf numFmtId="0" fontId="8" fillId="3" borderId="11" xfId="1" applyFont="1" applyFill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3" borderId="11" xfId="1" applyFont="1" applyFill="1" applyBorder="1" applyAlignment="1">
      <alignment vertical="center"/>
    </xf>
    <xf numFmtId="0" fontId="10" fillId="3" borderId="11" xfId="1" applyFont="1" applyFill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4" fontId="1" fillId="0" borderId="26" xfId="1" applyNumberFormat="1" applyFont="1" applyBorder="1"/>
    <xf numFmtId="4" fontId="1" fillId="0" borderId="27" xfId="1" applyNumberFormat="1" applyFont="1" applyBorder="1"/>
    <xf numFmtId="4" fontId="1" fillId="0" borderId="13" xfId="1" applyNumberFormat="1" applyFont="1" applyBorder="1"/>
    <xf numFmtId="4" fontId="1" fillId="0" borderId="6" xfId="1" applyNumberFormat="1" applyFont="1" applyBorder="1"/>
    <xf numFmtId="1" fontId="11" fillId="0" borderId="1" xfId="1" applyNumberFormat="1" applyFont="1" applyBorder="1" applyAlignment="1">
      <alignment horizontal="center"/>
    </xf>
    <xf numFmtId="1" fontId="11" fillId="0" borderId="2" xfId="1" applyNumberFormat="1" applyFont="1" applyBorder="1" applyAlignment="1">
      <alignment horizontal="center" vertical="center" wrapText="1"/>
    </xf>
    <xf numFmtId="1" fontId="11" fillId="0" borderId="2" xfId="1" applyNumberFormat="1" applyFont="1" applyBorder="1" applyAlignment="1">
      <alignment horizontal="center"/>
    </xf>
    <xf numFmtId="1" fontId="11" fillId="0" borderId="19" xfId="1" applyNumberFormat="1" applyFont="1" applyBorder="1" applyAlignment="1">
      <alignment horizontal="center"/>
    </xf>
    <xf numFmtId="0" fontId="1" fillId="0" borderId="14" xfId="1" applyFont="1" applyBorder="1"/>
    <xf numFmtId="0" fontId="8" fillId="3" borderId="14" xfId="1" applyFont="1" applyFill="1" applyBorder="1"/>
    <xf numFmtId="0" fontId="1" fillId="0" borderId="23" xfId="1" applyFont="1" applyBorder="1"/>
    <xf numFmtId="0" fontId="1" fillId="0" borderId="24" xfId="1" applyFont="1" applyBorder="1" applyAlignment="1">
      <alignment vertical="center" wrapText="1"/>
    </xf>
    <xf numFmtId="4" fontId="1" fillId="0" borderId="24" xfId="1" applyNumberFormat="1" applyFont="1" applyBorder="1"/>
    <xf numFmtId="4" fontId="1" fillId="0" borderId="28" xfId="1" applyNumberFormat="1" applyFont="1" applyBorder="1"/>
    <xf numFmtId="0" fontId="8" fillId="0" borderId="14" xfId="1" applyFont="1" applyBorder="1"/>
    <xf numFmtId="0" fontId="8" fillId="0" borderId="11" xfId="1" applyFont="1" applyBorder="1" applyAlignment="1">
      <alignment vertical="center"/>
    </xf>
    <xf numFmtId="0" fontId="1" fillId="0" borderId="25" xfId="1" applyFont="1" applyBorder="1"/>
    <xf numFmtId="0" fontId="1" fillId="0" borderId="13" xfId="1" applyFont="1" applyBorder="1"/>
    <xf numFmtId="0" fontId="1" fillId="0" borderId="6" xfId="1" applyFont="1" applyBorder="1"/>
    <xf numFmtId="0" fontId="1" fillId="0" borderId="14" xfId="1" applyFont="1" applyFill="1" applyBorder="1"/>
    <xf numFmtId="0" fontId="1" fillId="0" borderId="11" xfId="1" applyFont="1" applyFill="1" applyBorder="1" applyAlignment="1">
      <alignment vertical="center"/>
    </xf>
    <xf numFmtId="4" fontId="1" fillId="0" borderId="11" xfId="1" applyNumberFormat="1" applyFont="1" applyFill="1" applyBorder="1"/>
    <xf numFmtId="4" fontId="1" fillId="0" borderId="20" xfId="1" applyNumberFormat="1" applyFont="1" applyFill="1" applyBorder="1"/>
    <xf numFmtId="4" fontId="1" fillId="0" borderId="0" xfId="1" applyNumberFormat="1" applyFill="1"/>
    <xf numFmtId="0" fontId="1" fillId="0" borderId="0" xfId="1" applyFill="1"/>
    <xf numFmtId="0" fontId="1" fillId="0" borderId="29" xfId="1" applyFont="1" applyBorder="1"/>
    <xf numFmtId="0" fontId="8" fillId="0" borderId="29" xfId="1" applyFont="1" applyBorder="1"/>
    <xf numFmtId="0" fontId="1" fillId="0" borderId="30" xfId="1" applyFont="1" applyBorder="1"/>
    <xf numFmtId="0" fontId="1" fillId="0" borderId="24" xfId="1" applyFont="1" applyBorder="1" applyAlignment="1">
      <alignment vertical="center"/>
    </xf>
    <xf numFmtId="0" fontId="1" fillId="0" borderId="31" xfId="1" applyFont="1" applyBorder="1"/>
    <xf numFmtId="0" fontId="1" fillId="0" borderId="0" xfId="1" applyFont="1" applyBorder="1"/>
    <xf numFmtId="4" fontId="1" fillId="0" borderId="0" xfId="1" applyNumberFormat="1" applyFont="1" applyBorder="1"/>
    <xf numFmtId="1" fontId="11" fillId="0" borderId="18" xfId="1" applyNumberFormat="1" applyFont="1" applyBorder="1" applyAlignment="1">
      <alignment horizontal="center"/>
    </xf>
    <xf numFmtId="4" fontId="1" fillId="0" borderId="11" xfId="1" applyNumberFormat="1" applyFont="1" applyBorder="1" applyAlignment="1">
      <alignment wrapText="1"/>
    </xf>
    <xf numFmtId="4" fontId="1" fillId="0" borderId="20" xfId="1" applyNumberFormat="1" applyFont="1" applyBorder="1" applyAlignment="1">
      <alignment wrapText="1"/>
    </xf>
    <xf numFmtId="4" fontId="1" fillId="0" borderId="0" xfId="1" applyNumberFormat="1" applyAlignment="1">
      <alignment wrapText="1"/>
    </xf>
    <xf numFmtId="0" fontId="8" fillId="0" borderId="30" xfId="1" applyFont="1" applyBorder="1"/>
    <xf numFmtId="0" fontId="10" fillId="0" borderId="24" xfId="1" applyFont="1" applyBorder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4" fontId="0" fillId="0" borderId="0" xfId="0" applyNumberFormat="1"/>
    <xf numFmtId="0" fontId="8" fillId="2" borderId="3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4" fontId="13" fillId="0" borderId="26" xfId="0" applyNumberFormat="1" applyFont="1" applyBorder="1"/>
    <xf numFmtId="4" fontId="13" fillId="0" borderId="10" xfId="0" applyNumberFormat="1" applyFont="1" applyBorder="1"/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 vertical="center"/>
    </xf>
    <xf numFmtId="4" fontId="13" fillId="0" borderId="8" xfId="1" applyNumberFormat="1" applyFont="1" applyBorder="1"/>
    <xf numFmtId="4" fontId="13" fillId="0" borderId="32" xfId="1" applyNumberFormat="1" applyFont="1" applyBorder="1"/>
    <xf numFmtId="49" fontId="1" fillId="0" borderId="23" xfId="1" applyNumberFormat="1" applyFont="1" applyBorder="1"/>
    <xf numFmtId="0" fontId="10" fillId="0" borderId="26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2" fillId="0" borderId="0" xfId="1" applyFont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1" fillId="0" borderId="26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1" fontId="11" fillId="0" borderId="2" xfId="1" applyNumberFormat="1" applyFont="1" applyBorder="1" applyAlignment="1">
      <alignment horizontal="center" vertical="center"/>
    </xf>
    <xf numFmtId="0" fontId="8" fillId="0" borderId="31" xfId="1" applyFont="1" applyBorder="1"/>
    <xf numFmtId="0" fontId="10" fillId="0" borderId="26" xfId="1" applyFont="1" applyBorder="1" applyAlignment="1">
      <alignment vertical="center"/>
    </xf>
    <xf numFmtId="4" fontId="10" fillId="0" borderId="26" xfId="1" applyNumberFormat="1" applyFont="1" applyBorder="1"/>
    <xf numFmtId="0" fontId="8" fillId="0" borderId="13" xfId="1" applyFont="1" applyBorder="1"/>
    <xf numFmtId="0" fontId="10" fillId="0" borderId="13" xfId="1" applyFont="1" applyBorder="1" applyAlignment="1">
      <alignment vertical="center"/>
    </xf>
    <xf numFmtId="4" fontId="10" fillId="0" borderId="13" xfId="1" applyNumberFormat="1" applyFont="1" applyBorder="1"/>
    <xf numFmtId="0" fontId="8" fillId="0" borderId="0" xfId="1" applyFont="1" applyBorder="1"/>
    <xf numFmtId="0" fontId="10" fillId="0" borderId="0" xfId="1" applyFont="1" applyBorder="1" applyAlignment="1">
      <alignment vertical="center"/>
    </xf>
    <xf numFmtId="4" fontId="10" fillId="0" borderId="0" xfId="1" applyNumberFormat="1" applyFont="1" applyBorder="1"/>
    <xf numFmtId="0" fontId="12" fillId="0" borderId="0" xfId="1" applyFont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4" fillId="0" borderId="12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horizontal="right"/>
    </xf>
    <xf numFmtId="0" fontId="8" fillId="0" borderId="37" xfId="1" applyFont="1" applyBorder="1" applyAlignment="1">
      <alignment horizontal="right"/>
    </xf>
    <xf numFmtId="0" fontId="8" fillId="0" borderId="37" xfId="1" applyFont="1" applyBorder="1" applyAlignment="1">
      <alignment vertical="center"/>
    </xf>
    <xf numFmtId="49" fontId="1" fillId="0" borderId="23" xfId="1" applyNumberFormat="1" applyBorder="1" applyAlignment="1">
      <alignment horizontal="right"/>
    </xf>
    <xf numFmtId="49" fontId="1" fillId="0" borderId="37" xfId="1" applyNumberFormat="1" applyBorder="1" applyAlignment="1">
      <alignment horizontal="right"/>
    </xf>
    <xf numFmtId="0" fontId="1" fillId="0" borderId="37" xfId="1" applyBorder="1" applyAlignment="1">
      <alignment vertical="center"/>
    </xf>
    <xf numFmtId="4" fontId="1" fillId="0" borderId="11" xfId="1" applyNumberFormat="1" applyBorder="1"/>
    <xf numFmtId="4" fontId="1" fillId="0" borderId="20" xfId="1" applyNumberFormat="1" applyBorder="1"/>
    <xf numFmtId="0" fontId="1" fillId="0" borderId="37" xfId="1" applyBorder="1" applyAlignment="1">
      <alignment horizontal="right"/>
    </xf>
    <xf numFmtId="0" fontId="1" fillId="0" borderId="37" xfId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49" fontId="1" fillId="0" borderId="14" xfId="1" applyNumberFormat="1" applyBorder="1" applyAlignment="1">
      <alignment horizontal="right"/>
    </xf>
    <xf numFmtId="0" fontId="1" fillId="0" borderId="11" xfId="1" applyBorder="1" applyAlignment="1">
      <alignment horizontal="right"/>
    </xf>
    <xf numFmtId="0" fontId="1" fillId="0" borderId="12" xfId="1" applyBorder="1" applyAlignment="1">
      <alignment vertical="center"/>
    </xf>
    <xf numFmtId="0" fontId="1" fillId="0" borderId="4" xfId="1" applyBorder="1" applyAlignment="1">
      <alignment horizontal="right"/>
    </xf>
    <xf numFmtId="0" fontId="1" fillId="0" borderId="38" xfId="1" applyBorder="1" applyAlignment="1">
      <alignment horizontal="right"/>
    </xf>
    <xf numFmtId="0" fontId="1" fillId="0" borderId="38" xfId="1" applyBorder="1" applyAlignment="1">
      <alignment vertical="center"/>
    </xf>
    <xf numFmtId="0" fontId="8" fillId="0" borderId="14" xfId="1" applyFont="1" applyBorder="1" applyAlignment="1">
      <alignment horizontal="right"/>
    </xf>
    <xf numFmtId="0" fontId="8" fillId="0" borderId="11" xfId="1" applyFont="1" applyBorder="1" applyAlignment="1">
      <alignment horizontal="right"/>
    </xf>
    <xf numFmtId="0" fontId="8" fillId="0" borderId="12" xfId="1" applyFont="1" applyBorder="1" applyAlignment="1">
      <alignment vertical="center"/>
    </xf>
    <xf numFmtId="0" fontId="1" fillId="0" borderId="38" xfId="1" applyBorder="1" applyAlignment="1">
      <alignment vertical="center" wrapText="1"/>
    </xf>
    <xf numFmtId="0" fontId="8" fillId="0" borderId="12" xfId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1" fillId="0" borderId="12" xfId="1" applyBorder="1" applyAlignment="1">
      <alignment horizontal="right"/>
    </xf>
    <xf numFmtId="0" fontId="8" fillId="0" borderId="39" xfId="1" applyFont="1" applyBorder="1" applyAlignment="1">
      <alignment horizontal="right"/>
    </xf>
    <xf numFmtId="0" fontId="8" fillId="0" borderId="40" xfId="1" applyFont="1" applyBorder="1" applyAlignment="1">
      <alignment horizontal="right"/>
    </xf>
    <xf numFmtId="0" fontId="8" fillId="0" borderId="40" xfId="1" applyFont="1" applyBorder="1" applyAlignment="1">
      <alignment vertical="center"/>
    </xf>
    <xf numFmtId="0" fontId="1" fillId="0" borderId="39" xfId="1" applyBorder="1" applyAlignment="1">
      <alignment horizontal="right"/>
    </xf>
    <xf numFmtId="0" fontId="1" fillId="0" borderId="40" xfId="1" applyBorder="1" applyAlignment="1">
      <alignment horizontal="right"/>
    </xf>
    <xf numFmtId="0" fontId="1" fillId="0" borderId="40" xfId="1" applyBorder="1" applyAlignment="1">
      <alignment vertical="center"/>
    </xf>
    <xf numFmtId="0" fontId="1" fillId="0" borderId="40" xfId="1" applyBorder="1" applyAlignment="1">
      <alignment vertical="center" wrapText="1"/>
    </xf>
    <xf numFmtId="0" fontId="8" fillId="0" borderId="40" xfId="1" applyFont="1" applyBorder="1" applyAlignment="1">
      <alignment vertical="center" wrapText="1"/>
    </xf>
    <xf numFmtId="0" fontId="1" fillId="0" borderId="25" xfId="1" applyBorder="1" applyAlignment="1">
      <alignment horizontal="right"/>
    </xf>
    <xf numFmtId="0" fontId="1" fillId="0" borderId="41" xfId="1" applyBorder="1" applyAlignment="1">
      <alignment horizontal="right"/>
    </xf>
    <xf numFmtId="0" fontId="1" fillId="0" borderId="41" xfId="1" applyBorder="1" applyAlignment="1">
      <alignment vertical="center"/>
    </xf>
    <xf numFmtId="4" fontId="1" fillId="0" borderId="26" xfId="1" applyNumberFormat="1" applyBorder="1"/>
    <xf numFmtId="4" fontId="1" fillId="0" borderId="27" xfId="1" applyNumberFormat="1" applyBorder="1"/>
    <xf numFmtId="0" fontId="1" fillId="0" borderId="13" xfId="1" applyBorder="1" applyAlignment="1">
      <alignment horizontal="right"/>
    </xf>
    <xf numFmtId="0" fontId="1" fillId="0" borderId="13" xfId="1" applyBorder="1" applyAlignment="1">
      <alignment vertical="center"/>
    </xf>
    <xf numFmtId="4" fontId="1" fillId="0" borderId="13" xfId="1" applyNumberFormat="1" applyBorder="1"/>
    <xf numFmtId="0" fontId="1" fillId="0" borderId="0" xfId="1" applyBorder="1" applyAlignment="1">
      <alignment horizontal="right"/>
    </xf>
    <xf numFmtId="0" fontId="1" fillId="0" borderId="0" xfId="1" applyBorder="1" applyAlignment="1">
      <alignment vertical="center"/>
    </xf>
    <xf numFmtId="4" fontId="1" fillId="0" borderId="0" xfId="1" applyNumberFormat="1" applyBorder="1"/>
    <xf numFmtId="1" fontId="9" fillId="0" borderId="1" xfId="1" applyNumberFormat="1" applyFont="1" applyBorder="1" applyAlignment="1">
      <alignment horizontal="center"/>
    </xf>
    <xf numFmtId="1" fontId="9" fillId="0" borderId="42" xfId="1" applyNumberFormat="1" applyFont="1" applyBorder="1" applyAlignment="1">
      <alignment horizontal="center"/>
    </xf>
    <xf numFmtId="1" fontId="9" fillId="0" borderId="42" xfId="1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/>
    </xf>
    <xf numFmtId="1" fontId="9" fillId="0" borderId="19" xfId="1" applyNumberFormat="1" applyFont="1" applyBorder="1" applyAlignment="1">
      <alignment horizontal="center"/>
    </xf>
    <xf numFmtId="0" fontId="1" fillId="0" borderId="23" xfId="1" applyBorder="1" applyAlignment="1">
      <alignment horizontal="right"/>
    </xf>
    <xf numFmtId="4" fontId="1" fillId="0" borderId="24" xfId="1" applyNumberFormat="1" applyBorder="1"/>
    <xf numFmtId="4" fontId="1" fillId="0" borderId="28" xfId="1" applyNumberFormat="1" applyBorder="1"/>
    <xf numFmtId="0" fontId="1" fillId="0" borderId="6" xfId="1" applyBorder="1" applyAlignment="1">
      <alignment horizontal="right"/>
    </xf>
    <xf numFmtId="0" fontId="1" fillId="0" borderId="6" xfId="1" applyBorder="1" applyAlignment="1">
      <alignment vertical="center"/>
    </xf>
    <xf numFmtId="4" fontId="1" fillId="0" borderId="6" xfId="1" applyNumberFormat="1" applyBorder="1"/>
    <xf numFmtId="0" fontId="8" fillId="0" borderId="12" xfId="1" applyFont="1" applyBorder="1" applyAlignment="1">
      <alignment vertical="center" wrapText="1"/>
    </xf>
    <xf numFmtId="4" fontId="1" fillId="0" borderId="15" xfId="1" applyNumberFormat="1" applyBorder="1"/>
    <xf numFmtId="4" fontId="1" fillId="0" borderId="5" xfId="1" applyNumberFormat="1" applyBorder="1"/>
    <xf numFmtId="4" fontId="13" fillId="0" borderId="10" xfId="1" applyNumberFormat="1" applyFont="1" applyBorder="1"/>
    <xf numFmtId="4" fontId="5" fillId="0" borderId="0" xfId="1" applyNumberFormat="1" applyFont="1"/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6" fillId="0" borderId="47" xfId="0" applyFont="1" applyBorder="1" applyAlignment="1">
      <alignment vertical="center"/>
    </xf>
    <xf numFmtId="4" fontId="13" fillId="0" borderId="8" xfId="0" applyNumberFormat="1" applyFont="1" applyBorder="1"/>
    <xf numFmtId="0" fontId="10" fillId="0" borderId="37" xfId="1" applyFont="1" applyBorder="1" applyAlignment="1">
      <alignment horizontal="right"/>
    </xf>
    <xf numFmtId="0" fontId="10" fillId="0" borderId="37" xfId="1" applyFont="1" applyBorder="1" applyAlignment="1">
      <alignment vertical="center"/>
    </xf>
    <xf numFmtId="0" fontId="10" fillId="0" borderId="38" xfId="1" applyFont="1" applyBorder="1" applyAlignment="1">
      <alignment vertical="center" wrapText="1"/>
    </xf>
    <xf numFmtId="0" fontId="10" fillId="0" borderId="40" xfId="1" applyFont="1" applyBorder="1" applyAlignment="1">
      <alignment vertical="center"/>
    </xf>
    <xf numFmtId="0" fontId="10" fillId="0" borderId="40" xfId="1" applyFont="1" applyBorder="1" applyAlignment="1">
      <alignment vertical="center" wrapText="1"/>
    </xf>
    <xf numFmtId="0" fontId="10" fillId="0" borderId="40" xfId="1" applyFont="1" applyBorder="1" applyAlignment="1">
      <alignment horizontal="right"/>
    </xf>
    <xf numFmtId="1" fontId="11" fillId="0" borderId="42" xfId="1" applyNumberFormat="1" applyFont="1" applyBorder="1" applyAlignment="1">
      <alignment horizontal="center"/>
    </xf>
    <xf numFmtId="1" fontId="11" fillId="0" borderId="42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1" xfId="1" applyBorder="1" applyAlignment="1">
      <alignment vertical="center"/>
    </xf>
    <xf numFmtId="0" fontId="10" fillId="0" borderId="38" xfId="1" applyFont="1" applyBorder="1" applyAlignment="1">
      <alignment vertical="center"/>
    </xf>
    <xf numFmtId="4" fontId="8" fillId="0" borderId="28" xfId="1" applyNumberFormat="1" applyFont="1" applyBorder="1"/>
    <xf numFmtId="0" fontId="2" fillId="0" borderId="0" xfId="2"/>
    <xf numFmtId="0" fontId="16" fillId="0" borderId="0" xfId="2" applyFont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21" fillId="0" borderId="0" xfId="2" applyFont="1" applyAlignment="1">
      <alignment vertical="center"/>
    </xf>
    <xf numFmtId="0" fontId="2" fillId="0" borderId="12" xfId="2" applyBorder="1"/>
    <xf numFmtId="0" fontId="2" fillId="0" borderId="11" xfId="2" applyBorder="1"/>
    <xf numFmtId="0" fontId="0" fillId="0" borderId="20" xfId="0" applyBorder="1"/>
    <xf numFmtId="49" fontId="2" fillId="0" borderId="49" xfId="2" applyNumberFormat="1" applyFont="1" applyBorder="1" applyAlignment="1">
      <alignment vertical="center"/>
    </xf>
    <xf numFmtId="0" fontId="2" fillId="0" borderId="49" xfId="2" applyFont="1" applyBorder="1" applyAlignment="1">
      <alignment vertical="center" wrapText="1"/>
    </xf>
    <xf numFmtId="4" fontId="2" fillId="0" borderId="49" xfId="2" applyNumberFormat="1" applyFont="1" applyBorder="1" applyAlignment="1">
      <alignment vertical="center" wrapText="1"/>
    </xf>
    <xf numFmtId="49" fontId="2" fillId="0" borderId="51" xfId="2" applyNumberFormat="1" applyFont="1" applyBorder="1" applyAlignment="1">
      <alignment vertical="center"/>
    </xf>
    <xf numFmtId="0" fontId="2" fillId="0" borderId="51" xfId="2" applyFont="1" applyBorder="1" applyAlignment="1">
      <alignment vertical="center" wrapText="1"/>
    </xf>
    <xf numFmtId="4" fontId="2" fillId="0" borderId="51" xfId="2" applyNumberFormat="1" applyFont="1" applyBorder="1" applyAlignment="1">
      <alignment vertical="center" wrapText="1"/>
    </xf>
    <xf numFmtId="49" fontId="2" fillId="0" borderId="53" xfId="2" applyNumberFormat="1" applyFont="1" applyBorder="1" applyAlignment="1">
      <alignment vertical="center"/>
    </xf>
    <xf numFmtId="0" fontId="2" fillId="0" borderId="53" xfId="2" applyFont="1" applyBorder="1" applyAlignment="1">
      <alignment vertical="center" wrapText="1"/>
    </xf>
    <xf numFmtId="4" fontId="2" fillId="0" borderId="53" xfId="2" applyNumberFormat="1" applyFont="1" applyBorder="1" applyAlignment="1">
      <alignment vertical="center" wrapText="1"/>
    </xf>
    <xf numFmtId="49" fontId="2" fillId="0" borderId="53" xfId="2" applyNumberFormat="1" applyFont="1" applyBorder="1" applyAlignment="1">
      <alignment horizontal="left" vertical="center"/>
    </xf>
    <xf numFmtId="0" fontId="2" fillId="0" borderId="53" xfId="2" applyFont="1" applyBorder="1" applyAlignment="1">
      <alignment horizontal="left" vertical="center" wrapText="1"/>
    </xf>
    <xf numFmtId="4" fontId="2" fillId="0" borderId="53" xfId="2" applyNumberFormat="1" applyFont="1" applyBorder="1" applyAlignment="1">
      <alignment horizontal="right" vertical="center" wrapText="1"/>
    </xf>
    <xf numFmtId="0" fontId="2" fillId="0" borderId="55" xfId="2" applyFont="1" applyBorder="1" applyAlignment="1">
      <alignment vertical="center" wrapText="1"/>
    </xf>
    <xf numFmtId="49" fontId="2" fillId="0" borderId="57" xfId="2" applyNumberFormat="1" applyFont="1" applyBorder="1" applyAlignment="1">
      <alignment vertical="center"/>
    </xf>
    <xf numFmtId="0" fontId="2" fillId="0" borderId="57" xfId="2" applyFont="1" applyBorder="1" applyAlignment="1">
      <alignment vertical="center" wrapText="1"/>
    </xf>
    <xf numFmtId="4" fontId="2" fillId="0" borderId="57" xfId="2" applyNumberFormat="1" applyFont="1" applyBorder="1" applyAlignment="1">
      <alignment vertical="center" wrapText="1"/>
    </xf>
    <xf numFmtId="4" fontId="2" fillId="0" borderId="38" xfId="2" applyNumberFormat="1" applyFont="1" applyBorder="1" applyAlignment="1">
      <alignment horizontal="right" vertical="center"/>
    </xf>
    <xf numFmtId="4" fontId="2" fillId="0" borderId="15" xfId="2" applyNumberFormat="1" applyFont="1" applyBorder="1" applyAlignment="1">
      <alignment horizontal="right" vertical="center"/>
    </xf>
    <xf numFmtId="4" fontId="2" fillId="0" borderId="58" xfId="2" applyNumberFormat="1" applyFont="1" applyBorder="1" applyAlignment="1">
      <alignment horizontal="right" vertical="center"/>
    </xf>
    <xf numFmtId="4" fontId="2" fillId="0" borderId="49" xfId="2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59" xfId="0" applyNumberFormat="1" applyFont="1" applyBorder="1" applyAlignment="1">
      <alignment horizontal="center" vertical="center"/>
    </xf>
    <xf numFmtId="4" fontId="23" fillId="0" borderId="27" xfId="0" applyNumberFormat="1" applyFont="1" applyBorder="1" applyAlignment="1">
      <alignment horizontal="center" vertical="center"/>
    </xf>
    <xf numFmtId="4" fontId="14" fillId="0" borderId="8" xfId="2" applyNumberFormat="1" applyFont="1" applyBorder="1" applyAlignment="1">
      <alignment vertical="center"/>
    </xf>
    <xf numFmtId="4" fontId="14" fillId="0" borderId="41" xfId="2" applyNumberFormat="1" applyFont="1" applyBorder="1" applyAlignment="1">
      <alignment horizontal="right" vertical="center" wrapText="1"/>
    </xf>
    <xf numFmtId="4" fontId="14" fillId="0" borderId="26" xfId="2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 wrapText="1"/>
    </xf>
    <xf numFmtId="4" fontId="24" fillId="0" borderId="24" xfId="0" applyNumberFormat="1" applyFont="1" applyBorder="1" applyAlignment="1">
      <alignment horizontal="right" vertical="center"/>
    </xf>
    <xf numFmtId="4" fontId="10" fillId="0" borderId="11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4" fontId="10" fillId="0" borderId="24" xfId="0" applyNumberFormat="1" applyFont="1" applyBorder="1" applyAlignment="1">
      <alignment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" fontId="10" fillId="0" borderId="11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4" fontId="10" fillId="0" borderId="15" xfId="0" applyNumberFormat="1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46" xfId="0" applyFont="1" applyBorder="1" applyAlignment="1">
      <alignment horizontal="left" vertical="center" wrapText="1"/>
    </xf>
    <xf numFmtId="4" fontId="25" fillId="0" borderId="8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" fontId="24" fillId="0" borderId="11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 wrapText="1"/>
    </xf>
    <xf numFmtId="4" fontId="26" fillId="0" borderId="24" xfId="0" applyNumberFormat="1" applyFont="1" applyBorder="1" applyAlignment="1">
      <alignment horizontal="right" vertical="center"/>
    </xf>
    <xf numFmtId="4" fontId="27" fillId="0" borderId="11" xfId="0" applyNumberFormat="1" applyFont="1" applyBorder="1" applyAlignment="1">
      <alignment horizontal="right" vertical="center"/>
    </xf>
    <xf numFmtId="4" fontId="27" fillId="0" borderId="20" xfId="0" applyNumberFormat="1" applyFont="1" applyBorder="1" applyAlignment="1">
      <alignment horizontal="right" vertical="center"/>
    </xf>
    <xf numFmtId="4" fontId="28" fillId="0" borderId="26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4" fillId="1" borderId="60" xfId="0" applyFont="1" applyFill="1" applyBorder="1" applyAlignment="1">
      <alignment horizontal="center" vertical="center"/>
    </xf>
    <xf numFmtId="0" fontId="14" fillId="1" borderId="2" xfId="0" applyFont="1" applyFill="1" applyBorder="1" applyAlignment="1">
      <alignment vertical="center"/>
    </xf>
    <xf numFmtId="0" fontId="14" fillId="1" borderId="2" xfId="0" applyFont="1" applyFill="1" applyBorder="1" applyAlignment="1">
      <alignment vertical="center" wrapText="1"/>
    </xf>
    <xf numFmtId="4" fontId="14" fillId="1" borderId="2" xfId="0" applyNumberFormat="1" applyFont="1" applyFill="1" applyBorder="1" applyAlignment="1">
      <alignment vertical="center"/>
    </xf>
    <xf numFmtId="4" fontId="13" fillId="1" borderId="2" xfId="0" applyNumberFormat="1" applyFont="1" applyFill="1" applyBorder="1" applyAlignment="1">
      <alignment horizontal="right" vertical="center"/>
    </xf>
    <xf numFmtId="4" fontId="13" fillId="1" borderId="19" xfId="0" applyNumberFormat="1" applyFont="1" applyFill="1" applyBorder="1" applyAlignment="1">
      <alignment horizontal="right" vertical="center"/>
    </xf>
    <xf numFmtId="0" fontId="14" fillId="0" borderId="61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4" fontId="14" fillId="0" borderId="13" xfId="0" applyNumberFormat="1" applyFont="1" applyBorder="1" applyAlignment="1">
      <alignment vertical="center"/>
    </xf>
    <xf numFmtId="0" fontId="29" fillId="0" borderId="0" xfId="0" applyFont="1" applyBorder="1"/>
    <xf numFmtId="0" fontId="0" fillId="0" borderId="0" xfId="0" applyBorder="1"/>
    <xf numFmtId="0" fontId="30" fillId="0" borderId="6" xfId="0" applyFont="1" applyBorder="1" applyAlignment="1">
      <alignment horizontal="center" vertical="center"/>
    </xf>
    <xf numFmtId="0" fontId="29" fillId="0" borderId="0" xfId="0" applyFont="1"/>
    <xf numFmtId="0" fontId="3" fillId="2" borderId="22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wrapText="1"/>
    </xf>
    <xf numFmtId="0" fontId="8" fillId="2" borderId="64" xfId="0" applyFont="1" applyFill="1" applyBorder="1" applyAlignment="1">
      <alignment horizontal="center" wrapText="1"/>
    </xf>
    <xf numFmtId="0" fontId="14" fillId="1" borderId="1" xfId="0" applyFont="1" applyFill="1" applyBorder="1" applyAlignment="1">
      <alignment horizontal="center" vertical="center"/>
    </xf>
    <xf numFmtId="4" fontId="8" fillId="1" borderId="19" xfId="0" applyNumberFormat="1" applyFont="1" applyFill="1" applyBorder="1" applyAlignment="1">
      <alignment horizontal="right" vertical="center"/>
    </xf>
    <xf numFmtId="0" fontId="14" fillId="0" borderId="65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21" fillId="0" borderId="0" xfId="0" applyFont="1"/>
    <xf numFmtId="0" fontId="31" fillId="0" borderId="0" xfId="0" applyFont="1" applyAlignment="1">
      <alignment horizontal="right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5" fillId="1" borderId="14" xfId="0" applyFont="1" applyFill="1" applyBorder="1" applyAlignment="1">
      <alignment horizontal="center" vertical="center"/>
    </xf>
    <xf numFmtId="0" fontId="32" fillId="1" borderId="11" xfId="0" applyFont="1" applyFill="1" applyBorder="1" applyAlignment="1">
      <alignment vertical="center"/>
    </xf>
    <xf numFmtId="4" fontId="32" fillId="1" borderId="11" xfId="0" applyNumberFormat="1" applyFont="1" applyFill="1" applyBorder="1" applyAlignment="1">
      <alignment vertical="center"/>
    </xf>
    <xf numFmtId="4" fontId="13" fillId="1" borderId="11" xfId="0" applyNumberFormat="1" applyFont="1" applyFill="1" applyBorder="1" applyAlignment="1">
      <alignment horizontal="right" vertical="center"/>
    </xf>
    <xf numFmtId="4" fontId="13" fillId="1" borderId="20" xfId="0" applyNumberFormat="1" applyFont="1" applyFill="1" applyBorder="1" applyAlignment="1">
      <alignment horizontal="right" vertical="center"/>
    </xf>
    <xf numFmtId="0" fontId="33" fillId="0" borderId="65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8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26" fillId="0" borderId="14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4" fontId="26" fillId="0" borderId="11" xfId="0" applyNumberFormat="1" applyFont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4" fontId="27" fillId="0" borderId="66" xfId="0" applyNumberFormat="1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4" fontId="26" fillId="0" borderId="51" xfId="0" applyNumberFormat="1" applyFont="1" applyBorder="1" applyAlignment="1">
      <alignment vertical="center"/>
    </xf>
    <xf numFmtId="4" fontId="28" fillId="0" borderId="26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67" xfId="0" applyNumberFormat="1" applyFont="1" applyBorder="1" applyAlignment="1">
      <alignment horizontal="right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5" borderId="63" xfId="0" applyFont="1" applyFill="1" applyBorder="1" applyAlignment="1">
      <alignment horizontal="center" vertical="center" wrapText="1"/>
    </xf>
    <xf numFmtId="4" fontId="3" fillId="5" borderId="71" xfId="0" applyNumberFormat="1" applyFont="1" applyFill="1" applyBorder="1" applyAlignment="1">
      <alignment horizontal="right" vertical="center" wrapText="1"/>
    </xf>
    <xf numFmtId="4" fontId="8" fillId="0" borderId="63" xfId="0" applyNumberFormat="1" applyFont="1" applyBorder="1" applyAlignment="1">
      <alignment horizontal="right" vertical="center"/>
    </xf>
    <xf numFmtId="4" fontId="8" fillId="0" borderId="64" xfId="0" applyNumberFormat="1" applyFont="1" applyBorder="1" applyAlignment="1">
      <alignment horizontal="right" vertical="center"/>
    </xf>
    <xf numFmtId="0" fontId="2" fillId="5" borderId="3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47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left" vertical="center" wrapText="1"/>
    </xf>
    <xf numFmtId="4" fontId="2" fillId="5" borderId="12" xfId="0" applyNumberFormat="1" applyFont="1" applyFill="1" applyBorder="1" applyAlignment="1">
      <alignment horizontal="right" vertical="center" wrapText="1"/>
    </xf>
    <xf numFmtId="0" fontId="2" fillId="5" borderId="33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72" xfId="0" applyBorder="1" applyAlignment="1">
      <alignment horizontal="right" vertical="center" wrapText="1"/>
    </xf>
    <xf numFmtId="0" fontId="2" fillId="5" borderId="16" xfId="0" applyFont="1" applyFill="1" applyBorder="1" applyAlignment="1">
      <alignment horizontal="left" vertical="center" wrapText="1"/>
    </xf>
    <xf numFmtId="4" fontId="2" fillId="5" borderId="62" xfId="0" applyNumberFormat="1" applyFont="1" applyFill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1" xfId="0" applyNumberFormat="1" applyFont="1" applyBorder="1" applyAlignment="1">
      <alignment vertical="top" wrapText="1"/>
    </xf>
    <xf numFmtId="4" fontId="24" fillId="0" borderId="12" xfId="0" applyNumberFormat="1" applyFont="1" applyBorder="1" applyAlignment="1">
      <alignment horizontal="right" vertical="top"/>
    </xf>
    <xf numFmtId="4" fontId="6" fillId="0" borderId="11" xfId="0" applyNumberFormat="1" applyFont="1" applyBorder="1" applyAlignment="1">
      <alignment horizontal="right" vertical="top"/>
    </xf>
    <xf numFmtId="4" fontId="6" fillId="0" borderId="20" xfId="0" applyNumberFormat="1" applyFont="1" applyBorder="1" applyAlignment="1">
      <alignment horizontal="right" vertical="top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0" fontId="24" fillId="0" borderId="11" xfId="0" applyFont="1" applyBorder="1" applyAlignment="1">
      <alignment horizontal="left" vertical="center" wrapText="1" shrinkToFit="1"/>
    </xf>
    <xf numFmtId="0" fontId="24" fillId="0" borderId="39" xfId="0" applyFont="1" applyBorder="1" applyAlignment="1">
      <alignment horizontal="center" vertical="center"/>
    </xf>
    <xf numFmtId="0" fontId="24" fillId="0" borderId="3" xfId="0" applyFont="1" applyBorder="1" applyAlignment="1">
      <alignment horizontal="right" vertical="center"/>
    </xf>
    <xf numFmtId="0" fontId="24" fillId="0" borderId="3" xfId="0" applyFont="1" applyBorder="1" applyAlignment="1">
      <alignment horizontal="left" vertical="center" wrapText="1" shrinkToFit="1"/>
    </xf>
    <xf numFmtId="4" fontId="24" fillId="0" borderId="40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left" vertical="center"/>
    </xf>
    <xf numFmtId="4" fontId="13" fillId="0" borderId="41" xfId="0" applyNumberFormat="1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right" vertical="center"/>
    </xf>
    <xf numFmtId="4" fontId="13" fillId="0" borderId="27" xfId="0" applyNumberFormat="1" applyFont="1" applyBorder="1" applyAlignment="1">
      <alignment horizontal="right" vertical="center"/>
    </xf>
    <xf numFmtId="4" fontId="2" fillId="5" borderId="38" xfId="0" applyNumberFormat="1" applyFont="1" applyFill="1" applyBorder="1" applyAlignment="1">
      <alignment horizontal="right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4" fillId="0" borderId="11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 wrapText="1"/>
    </xf>
    <xf numFmtId="4" fontId="6" fillId="0" borderId="75" xfId="0" applyNumberFormat="1" applyFont="1" applyBorder="1" applyAlignment="1">
      <alignment vertical="center" wrapText="1"/>
    </xf>
    <xf numFmtId="4" fontId="6" fillId="0" borderId="75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6" fillId="0" borderId="24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left" vertical="center"/>
    </xf>
    <xf numFmtId="0" fontId="0" fillId="0" borderId="24" xfId="0" applyBorder="1"/>
    <xf numFmtId="0" fontId="26" fillId="0" borderId="24" xfId="0" applyFont="1" applyBorder="1" applyAlignment="1">
      <alignment horizontal="center" vertical="center"/>
    </xf>
    <xf numFmtId="4" fontId="26" fillId="0" borderId="24" xfId="0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5" xfId="0" applyFont="1" applyBorder="1" applyAlignment="1">
      <alignment vertical="center" wrapText="1"/>
    </xf>
    <xf numFmtId="4" fontId="27" fillId="0" borderId="75" xfId="0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4" fontId="27" fillId="0" borderId="24" xfId="0" applyNumberFormat="1" applyFont="1" applyBorder="1" applyAlignment="1">
      <alignment horizontal="center" vertical="center"/>
    </xf>
    <xf numFmtId="4" fontId="36" fillId="0" borderId="3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7" fillId="0" borderId="3" xfId="0" applyNumberFormat="1" applyFont="1" applyBorder="1" applyAlignment="1">
      <alignment horizontal="center"/>
    </xf>
    <xf numFmtId="0" fontId="0" fillId="0" borderId="11" xfId="0" applyBorder="1"/>
    <xf numFmtId="0" fontId="6" fillId="0" borderId="0" xfId="0" applyFont="1"/>
    <xf numFmtId="0" fontId="0" fillId="0" borderId="75" xfId="0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8" fillId="0" borderId="75" xfId="0" applyFont="1" applyBorder="1" applyAlignment="1">
      <alignment vertical="center"/>
    </xf>
    <xf numFmtId="0" fontId="11" fillId="0" borderId="75" xfId="0" applyFont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11" fillId="0" borderId="49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39" fillId="0" borderId="53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3" xfId="0" applyFont="1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39" fillId="0" borderId="57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5" fillId="2" borderId="46" xfId="0" applyFont="1" applyFill="1" applyBorder="1" applyAlignment="1">
      <alignment horizontal="center" vertical="center"/>
    </xf>
    <xf numFmtId="4" fontId="5" fillId="2" borderId="46" xfId="0" applyNumberFormat="1" applyFont="1" applyFill="1" applyBorder="1" applyAlignment="1">
      <alignment horizontal="right" vertical="center"/>
    </xf>
    <xf numFmtId="4" fontId="5" fillId="0" borderId="24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9" fillId="0" borderId="76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9" fillId="0" borderId="73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39" fillId="0" borderId="77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4" fontId="8" fillId="0" borderId="76" xfId="0" applyNumberFormat="1" applyFont="1" applyBorder="1" applyAlignment="1">
      <alignment vertical="center"/>
    </xf>
    <xf numFmtId="0" fontId="40" fillId="0" borderId="15" xfId="0" applyFont="1" applyBorder="1" applyAlignment="1">
      <alignment horizontal="center"/>
    </xf>
    <xf numFmtId="0" fontId="40" fillId="0" borderId="73" xfId="0" applyFont="1" applyBorder="1" applyAlignment="1">
      <alignment horizontal="center"/>
    </xf>
    <xf numFmtId="4" fontId="22" fillId="0" borderId="11" xfId="0" applyNumberFormat="1" applyFont="1" applyBorder="1"/>
    <xf numFmtId="4" fontId="42" fillId="0" borderId="75" xfId="0" applyNumberFormat="1" applyFont="1" applyBorder="1" applyAlignment="1">
      <alignment horizontal="right" vertical="center"/>
    </xf>
    <xf numFmtId="4" fontId="38" fillId="0" borderId="15" xfId="0" applyNumberFormat="1" applyFont="1" applyBorder="1"/>
    <xf numFmtId="4" fontId="38" fillId="0" borderId="73" xfId="0" applyNumberFormat="1" applyFont="1" applyBorder="1"/>
    <xf numFmtId="4" fontId="42" fillId="0" borderId="49" xfId="0" applyNumberFormat="1" applyFont="1" applyBorder="1" applyAlignment="1">
      <alignment vertical="center"/>
    </xf>
    <xf numFmtId="4" fontId="38" fillId="0" borderId="49" xfId="0" applyNumberFormat="1" applyFont="1" applyBorder="1"/>
    <xf numFmtId="4" fontId="38" fillId="0" borderId="77" xfId="0" applyNumberFormat="1" applyFont="1" applyBorder="1"/>
    <xf numFmtId="4" fontId="38" fillId="0" borderId="53" xfId="0" applyNumberFormat="1" applyFont="1" applyBorder="1" applyAlignment="1">
      <alignment vertical="center"/>
    </xf>
    <xf numFmtId="4" fontId="42" fillId="0" borderId="53" xfId="0" applyNumberFormat="1" applyFont="1" applyBorder="1" applyAlignment="1">
      <alignment vertical="center"/>
    </xf>
    <xf numFmtId="4" fontId="42" fillId="0" borderId="57" xfId="0" applyNumberFormat="1" applyFont="1" applyBorder="1" applyAlignment="1">
      <alignment vertical="center"/>
    </xf>
    <xf numFmtId="4" fontId="22" fillId="4" borderId="11" xfId="0" applyNumberFormat="1" applyFont="1" applyFill="1" applyBorder="1"/>
    <xf numFmtId="0" fontId="0" fillId="0" borderId="15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4" fontId="42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39" fillId="0" borderId="80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4" fontId="42" fillId="0" borderId="80" xfId="0" applyNumberFormat="1" applyFont="1" applyBorder="1" applyAlignment="1">
      <alignment vertical="center"/>
    </xf>
    <xf numFmtId="4" fontId="38" fillId="0" borderId="80" xfId="0" applyNumberFormat="1" applyFont="1" applyBorder="1"/>
    <xf numFmtId="0" fontId="0" fillId="0" borderId="81" xfId="0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39" fillId="0" borderId="81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4" fontId="42" fillId="0" borderId="81" xfId="0" applyNumberFormat="1" applyFont="1" applyBorder="1" applyAlignment="1">
      <alignment vertical="center"/>
    </xf>
    <xf numFmtId="4" fontId="38" fillId="0" borderId="81" xfId="0" applyNumberFormat="1" applyFont="1" applyBorder="1"/>
    <xf numFmtId="0" fontId="40" fillId="0" borderId="11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40" fillId="0" borderId="11" xfId="0" applyNumberFormat="1" applyFont="1" applyBorder="1" applyAlignment="1">
      <alignment horizontal="center"/>
    </xf>
    <xf numFmtId="3" fontId="40" fillId="0" borderId="46" xfId="0" applyNumberFormat="1" applyFont="1" applyBorder="1" applyAlignment="1">
      <alignment horizontal="center"/>
    </xf>
    <xf numFmtId="4" fontId="22" fillId="0" borderId="46" xfId="0" applyNumberFormat="1" applyFont="1" applyBorder="1"/>
    <xf numFmtId="4" fontId="22" fillId="0" borderId="46" xfId="0" applyNumberFormat="1" applyFont="1" applyBorder="1" applyAlignment="1">
      <alignment horizontal="right"/>
    </xf>
    <xf numFmtId="4" fontId="38" fillId="0" borderId="73" xfId="0" applyNumberFormat="1" applyFont="1" applyBorder="1" applyAlignment="1">
      <alignment horizontal="right" vertical="center"/>
    </xf>
    <xf numFmtId="4" fontId="38" fillId="0" borderId="77" xfId="0" applyNumberFormat="1" applyFont="1" applyBorder="1" applyAlignment="1">
      <alignment horizontal="right" vertical="center"/>
    </xf>
    <xf numFmtId="4" fontId="38" fillId="0" borderId="79" xfId="0" applyNumberFormat="1" applyFont="1" applyBorder="1" applyAlignment="1">
      <alignment horizontal="right" vertical="center"/>
    </xf>
    <xf numFmtId="4" fontId="38" fillId="0" borderId="15" xfId="0" applyNumberFormat="1" applyFont="1" applyBorder="1" applyAlignment="1">
      <alignment horizontal="right" vertical="center"/>
    </xf>
    <xf numFmtId="4" fontId="38" fillId="0" borderId="49" xfId="0" applyNumberFormat="1" applyFont="1" applyBorder="1" applyAlignment="1">
      <alignment horizontal="right" vertical="center"/>
    </xf>
    <xf numFmtId="4" fontId="38" fillId="0" borderId="57" xfId="0" applyNumberFormat="1" applyFont="1" applyBorder="1" applyAlignment="1">
      <alignment horizontal="right" vertical="center"/>
    </xf>
    <xf numFmtId="4" fontId="38" fillId="0" borderId="51" xfId="0" applyNumberFormat="1" applyFont="1" applyBorder="1" applyAlignment="1">
      <alignment horizontal="right" vertical="center"/>
    </xf>
    <xf numFmtId="4" fontId="38" fillId="0" borderId="78" xfId="0" applyNumberFormat="1" applyFont="1" applyBorder="1" applyAlignment="1">
      <alignment horizontal="right" vertical="center"/>
    </xf>
    <xf numFmtId="4" fontId="42" fillId="0" borderId="73" xfId="0" applyNumberFormat="1" applyFont="1" applyBorder="1" applyAlignment="1">
      <alignment vertical="center"/>
    </xf>
    <xf numFmtId="4" fontId="42" fillId="0" borderId="77" xfId="0" applyNumberFormat="1" applyFont="1" applyBorder="1" applyAlignment="1">
      <alignment vertical="center"/>
    </xf>
    <xf numFmtId="4" fontId="42" fillId="0" borderId="76" xfId="0" applyNumberFormat="1" applyFont="1" applyBorder="1" applyAlignment="1">
      <alignment vertical="center"/>
    </xf>
    <xf numFmtId="4" fontId="22" fillId="4" borderId="46" xfId="0" applyNumberFormat="1" applyFont="1" applyFill="1" applyBorder="1"/>
    <xf numFmtId="4" fontId="37" fillId="0" borderId="3" xfId="0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top" wrapText="1"/>
    </xf>
    <xf numFmtId="0" fontId="8" fillId="2" borderId="1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top" wrapText="1"/>
    </xf>
    <xf numFmtId="0" fontId="8" fillId="2" borderId="21" xfId="1" applyFont="1" applyFill="1" applyBorder="1" applyAlignment="1">
      <alignment horizontal="center" vertical="top" wrapText="1"/>
    </xf>
    <xf numFmtId="0" fontId="8" fillId="2" borderId="17" xfId="1" applyFont="1" applyFill="1" applyBorder="1" applyAlignment="1">
      <alignment horizontal="center" vertical="top" wrapText="1"/>
    </xf>
    <xf numFmtId="0" fontId="13" fillId="0" borderId="4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1" applyFont="1" applyAlignment="1"/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8" fillId="2" borderId="16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25" fillId="0" borderId="3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3" fillId="0" borderId="6" xfId="0" applyFont="1" applyBorder="1" applyAlignment="1">
      <alignment vertical="center"/>
    </xf>
    <xf numFmtId="0" fontId="13" fillId="0" borderId="6" xfId="0" applyFont="1" applyBorder="1" applyAlignment="1"/>
    <xf numFmtId="0" fontId="14" fillId="0" borderId="0" xfId="0" applyFont="1" applyBorder="1" applyAlignment="1">
      <alignment horizontal="left" vertical="center"/>
    </xf>
    <xf numFmtId="0" fontId="28" fillId="0" borderId="4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3" xfId="0" applyBorder="1"/>
    <xf numFmtId="0" fontId="3" fillId="2" borderId="12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74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5" fillId="4" borderId="16" xfId="2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opLeftCell="A115" zoomScaleNormal="100" workbookViewId="0">
      <selection activeCell="H49" sqref="H49"/>
    </sheetView>
  </sheetViews>
  <sheetFormatPr defaultRowHeight="15" x14ac:dyDescent="0.25"/>
  <cols>
    <col min="1" max="1" width="5.85546875" customWidth="1"/>
    <col min="2" max="2" width="50.7109375" customWidth="1"/>
    <col min="3" max="3" width="14.42578125" customWidth="1"/>
    <col min="4" max="4" width="13.85546875" customWidth="1"/>
    <col min="5" max="5" width="11.140625" customWidth="1"/>
  </cols>
  <sheetData>
    <row r="1" spans="1:7" x14ac:dyDescent="0.25">
      <c r="A1" s="3"/>
      <c r="B1" s="4"/>
      <c r="C1" s="3"/>
      <c r="D1" s="518" t="s">
        <v>0</v>
      </c>
      <c r="E1" s="519"/>
      <c r="F1" s="2"/>
      <c r="G1" s="2"/>
    </row>
    <row r="2" spans="1:7" ht="15.75" x14ac:dyDescent="0.25">
      <c r="A2" s="520"/>
      <c r="B2" s="520"/>
      <c r="C2" s="520"/>
      <c r="D2" s="520"/>
      <c r="E2" s="520"/>
      <c r="F2" s="2"/>
      <c r="G2" s="2"/>
    </row>
    <row r="3" spans="1:7" ht="23.25" customHeight="1" x14ac:dyDescent="0.25">
      <c r="A3" s="521" t="s">
        <v>1</v>
      </c>
      <c r="B3" s="521"/>
      <c r="C3" s="521"/>
      <c r="D3" s="521"/>
      <c r="E3" s="521"/>
      <c r="F3" s="2"/>
      <c r="G3" s="2"/>
    </row>
    <row r="4" spans="1:7" ht="18" customHeight="1" x14ac:dyDescent="0.25">
      <c r="A4" s="3"/>
      <c r="B4" s="4"/>
      <c r="C4" s="3"/>
      <c r="D4" s="3"/>
      <c r="E4" s="3"/>
      <c r="F4" s="2"/>
      <c r="G4" s="2"/>
    </row>
    <row r="5" spans="1:7" ht="16.5" thickBot="1" x14ac:dyDescent="0.3">
      <c r="A5" s="3"/>
      <c r="B5" s="5" t="s">
        <v>2</v>
      </c>
      <c r="C5" s="3"/>
      <c r="D5" s="3"/>
      <c r="E5" s="3"/>
      <c r="F5" s="2"/>
      <c r="G5" s="2"/>
    </row>
    <row r="6" spans="1:7" x14ac:dyDescent="0.25">
      <c r="A6" s="522" t="s">
        <v>3</v>
      </c>
      <c r="B6" s="524" t="s">
        <v>4</v>
      </c>
      <c r="C6" s="526" t="s">
        <v>73</v>
      </c>
      <c r="D6" s="526" t="s">
        <v>74</v>
      </c>
      <c r="E6" s="529" t="s">
        <v>5</v>
      </c>
      <c r="F6" s="2"/>
      <c r="G6" s="2"/>
    </row>
    <row r="7" spans="1:7" x14ac:dyDescent="0.25">
      <c r="A7" s="523"/>
      <c r="B7" s="525"/>
      <c r="C7" s="527"/>
      <c r="D7" s="527"/>
      <c r="E7" s="530"/>
      <c r="F7" s="2"/>
      <c r="G7" s="2"/>
    </row>
    <row r="8" spans="1:7" ht="8.25" customHeight="1" x14ac:dyDescent="0.25">
      <c r="A8" s="6"/>
      <c r="B8" s="7"/>
      <c r="C8" s="527"/>
      <c r="D8" s="527"/>
      <c r="E8" s="530"/>
      <c r="F8" s="2"/>
      <c r="G8" s="2"/>
    </row>
    <row r="9" spans="1:7" ht="10.5" customHeight="1" x14ac:dyDescent="0.25">
      <c r="A9" s="6"/>
      <c r="B9" s="8"/>
      <c r="C9" s="528"/>
      <c r="D9" s="9"/>
      <c r="E9" s="10"/>
      <c r="F9" s="2"/>
      <c r="G9" s="2"/>
    </row>
    <row r="10" spans="1:7" x14ac:dyDescent="0.25">
      <c r="A10" s="11">
        <v>1</v>
      </c>
      <c r="B10" s="12">
        <v>2</v>
      </c>
      <c r="C10" s="13">
        <v>3</v>
      </c>
      <c r="D10" s="14">
        <v>4</v>
      </c>
      <c r="E10" s="15">
        <v>5</v>
      </c>
      <c r="F10" s="2"/>
      <c r="G10" s="2"/>
    </row>
    <row r="11" spans="1:7" x14ac:dyDescent="0.25">
      <c r="A11" s="16" t="s">
        <v>6</v>
      </c>
      <c r="B11" s="17" t="s">
        <v>7</v>
      </c>
      <c r="C11" s="18">
        <f>C12+C13+C14+C15</f>
        <v>82642.14</v>
      </c>
      <c r="D11" s="19">
        <f>D12+D13+D14+D15</f>
        <v>83151.47</v>
      </c>
      <c r="E11" s="20">
        <f>D11/C11*100</f>
        <v>100.61630785456428</v>
      </c>
      <c r="F11" s="21"/>
      <c r="G11" s="21"/>
    </row>
    <row r="12" spans="1:7" x14ac:dyDescent="0.25">
      <c r="A12" s="16"/>
      <c r="B12" s="22" t="s">
        <v>8</v>
      </c>
      <c r="C12" s="23">
        <v>300</v>
      </c>
      <c r="D12" s="24">
        <v>628.65</v>
      </c>
      <c r="E12" s="25">
        <f>D12/C12*100</f>
        <v>209.54999999999998</v>
      </c>
      <c r="F12" s="21"/>
      <c r="G12" s="21"/>
    </row>
    <row r="13" spans="1:7" x14ac:dyDescent="0.25">
      <c r="A13" s="16"/>
      <c r="B13" s="22" t="s">
        <v>9</v>
      </c>
      <c r="C13" s="23">
        <v>0</v>
      </c>
      <c r="D13" s="24">
        <v>20.68</v>
      </c>
      <c r="E13" s="25"/>
      <c r="F13" s="21"/>
      <c r="G13" s="2"/>
    </row>
    <row r="14" spans="1:7" ht="36.75" customHeight="1" x14ac:dyDescent="0.25">
      <c r="A14" s="16"/>
      <c r="B14" s="26" t="s">
        <v>10</v>
      </c>
      <c r="C14" s="23">
        <v>82342.14</v>
      </c>
      <c r="D14" s="24">
        <v>82342.14</v>
      </c>
      <c r="E14" s="25">
        <f>D14/C14*100</f>
        <v>100</v>
      </c>
      <c r="F14" s="21"/>
      <c r="G14" s="2"/>
    </row>
    <row r="15" spans="1:7" ht="38.25" x14ac:dyDescent="0.25">
      <c r="A15" s="27"/>
      <c r="B15" s="41" t="s">
        <v>11</v>
      </c>
      <c r="C15" s="29">
        <v>0</v>
      </c>
      <c r="D15" s="29">
        <v>160</v>
      </c>
      <c r="E15" s="30"/>
      <c r="F15" s="21"/>
      <c r="G15" s="2"/>
    </row>
    <row r="16" spans="1:7" x14ac:dyDescent="0.25">
      <c r="A16" s="31" t="s">
        <v>12</v>
      </c>
      <c r="B16" s="32" t="s">
        <v>13</v>
      </c>
      <c r="C16" s="33">
        <f>C17</f>
        <v>934952</v>
      </c>
      <c r="D16" s="33">
        <f>D17</f>
        <v>316720.37</v>
      </c>
      <c r="E16" s="34">
        <f t="shared" ref="E16:E33" si="0">D16/C16*100</f>
        <v>33.87557543061034</v>
      </c>
      <c r="F16" s="21"/>
      <c r="G16" s="2"/>
    </row>
    <row r="17" spans="1:12" ht="51" x14ac:dyDescent="0.25">
      <c r="A17" s="27"/>
      <c r="B17" s="28" t="s">
        <v>14</v>
      </c>
      <c r="C17" s="29">
        <v>934952</v>
      </c>
      <c r="D17" s="29">
        <v>316720.37</v>
      </c>
      <c r="E17" s="30">
        <f t="shared" si="0"/>
        <v>33.87557543061034</v>
      </c>
      <c r="F17" s="21"/>
      <c r="G17" s="2"/>
      <c r="H17" s="1"/>
      <c r="I17" s="1"/>
      <c r="J17" s="1"/>
      <c r="K17" s="1"/>
      <c r="L17" s="1"/>
    </row>
    <row r="18" spans="1:12" x14ac:dyDescent="0.25">
      <c r="A18" s="35" t="s">
        <v>15</v>
      </c>
      <c r="B18" s="36" t="s">
        <v>16</v>
      </c>
      <c r="C18" s="33">
        <v>100000</v>
      </c>
      <c r="D18" s="33">
        <v>47034</v>
      </c>
      <c r="E18" s="34">
        <f t="shared" si="0"/>
        <v>47.033999999999999</v>
      </c>
      <c r="F18" s="21"/>
      <c r="G18" s="2"/>
      <c r="H18" s="1"/>
      <c r="I18" s="1"/>
      <c r="J18" s="1"/>
      <c r="K18" s="1"/>
      <c r="L18" s="1"/>
    </row>
    <row r="19" spans="1:12" x14ac:dyDescent="0.25">
      <c r="A19" s="27"/>
      <c r="B19" s="37" t="s">
        <v>8</v>
      </c>
      <c r="C19" s="29">
        <v>100000</v>
      </c>
      <c r="D19" s="29">
        <v>47034</v>
      </c>
      <c r="E19" s="30">
        <f t="shared" si="0"/>
        <v>47.033999999999999</v>
      </c>
      <c r="F19" s="21"/>
      <c r="G19" s="2"/>
      <c r="H19" s="1"/>
      <c r="I19" s="1"/>
      <c r="J19" s="1"/>
      <c r="K19" s="1"/>
      <c r="L19" s="1"/>
    </row>
    <row r="20" spans="1:12" x14ac:dyDescent="0.25">
      <c r="A20" s="35" t="s">
        <v>18</v>
      </c>
      <c r="B20" s="36" t="s">
        <v>19</v>
      </c>
      <c r="C20" s="33">
        <f>C21+C22</f>
        <v>165000</v>
      </c>
      <c r="D20" s="33">
        <f>D21+D22</f>
        <v>25000</v>
      </c>
      <c r="E20" s="34">
        <f t="shared" si="0"/>
        <v>15.151515151515152</v>
      </c>
      <c r="F20" s="21"/>
      <c r="G20" s="21"/>
      <c r="H20" s="2"/>
      <c r="I20" s="2"/>
      <c r="J20" s="2"/>
      <c r="K20" s="2"/>
      <c r="L20" s="2"/>
    </row>
    <row r="21" spans="1:12" ht="38.25" x14ac:dyDescent="0.25">
      <c r="A21" s="35"/>
      <c r="B21" s="40" t="s">
        <v>21</v>
      </c>
      <c r="C21" s="24">
        <v>100000</v>
      </c>
      <c r="D21" s="24">
        <v>25000</v>
      </c>
      <c r="E21" s="25">
        <f t="shared" si="0"/>
        <v>25</v>
      </c>
      <c r="F21" s="21"/>
      <c r="G21" s="2"/>
      <c r="H21" s="2"/>
      <c r="I21" s="2"/>
      <c r="J21" s="2"/>
      <c r="K21" s="2"/>
      <c r="L21" s="2"/>
    </row>
    <row r="22" spans="1:12" ht="51" x14ac:dyDescent="0.25">
      <c r="A22" s="35"/>
      <c r="B22" s="40" t="s">
        <v>75</v>
      </c>
      <c r="C22" s="24">
        <v>65000</v>
      </c>
      <c r="D22" s="24">
        <v>0</v>
      </c>
      <c r="E22" s="25">
        <f t="shared" si="0"/>
        <v>0</v>
      </c>
      <c r="F22" s="21"/>
      <c r="G22" s="2"/>
      <c r="H22" s="2"/>
      <c r="I22" s="2"/>
      <c r="J22" s="2"/>
      <c r="K22" s="2"/>
      <c r="L22" s="2"/>
    </row>
    <row r="23" spans="1:12" x14ac:dyDescent="0.25">
      <c r="A23" s="35" t="s">
        <v>22</v>
      </c>
      <c r="B23" s="36" t="s">
        <v>23</v>
      </c>
      <c r="C23" s="33">
        <f>C24+C25+C26+C27+C28+C29</f>
        <v>1330781</v>
      </c>
      <c r="D23" s="33">
        <f>D24+D25+D26+D27+D28+D29</f>
        <v>731207.99</v>
      </c>
      <c r="E23" s="34">
        <f t="shared" si="0"/>
        <v>54.945779207848624</v>
      </c>
      <c r="F23" s="21"/>
      <c r="G23" s="21"/>
      <c r="H23" s="2"/>
      <c r="I23" s="2"/>
      <c r="J23" s="2"/>
      <c r="K23" s="2"/>
      <c r="L23" s="2"/>
    </row>
    <row r="24" spans="1:12" ht="25.5" x14ac:dyDescent="0.25">
      <c r="A24" s="100"/>
      <c r="B24" s="53" t="s">
        <v>24</v>
      </c>
      <c r="C24" s="54">
        <v>145000</v>
      </c>
      <c r="D24" s="54">
        <v>40537.35</v>
      </c>
      <c r="E24" s="55">
        <f t="shared" si="0"/>
        <v>27.956793103448273</v>
      </c>
      <c r="F24" s="21"/>
      <c r="G24" s="2"/>
      <c r="H24" s="2"/>
      <c r="I24" s="2"/>
      <c r="J24" s="2"/>
      <c r="K24" s="2"/>
      <c r="L24" s="2"/>
    </row>
    <row r="25" spans="1:12" ht="51" x14ac:dyDescent="0.25">
      <c r="A25" s="50"/>
      <c r="B25" s="28" t="s">
        <v>25</v>
      </c>
      <c r="C25" s="29">
        <v>301250</v>
      </c>
      <c r="D25" s="29">
        <v>120983.78</v>
      </c>
      <c r="E25" s="30">
        <f t="shared" si="0"/>
        <v>40.160590871369294</v>
      </c>
      <c r="F25" s="21"/>
      <c r="G25" s="2"/>
      <c r="H25" s="2"/>
      <c r="I25" s="2"/>
      <c r="J25" s="2"/>
      <c r="K25" s="2"/>
      <c r="L25" s="2"/>
    </row>
    <row r="26" spans="1:12" ht="38.25" x14ac:dyDescent="0.25">
      <c r="A26" s="50"/>
      <c r="B26" s="28" t="s">
        <v>26</v>
      </c>
      <c r="C26" s="29">
        <v>3000</v>
      </c>
      <c r="D26" s="29">
        <v>0</v>
      </c>
      <c r="E26" s="30">
        <f t="shared" si="0"/>
        <v>0</v>
      </c>
      <c r="F26" s="21"/>
      <c r="G26" s="2"/>
      <c r="H26" s="2"/>
      <c r="I26" s="2"/>
      <c r="J26" s="2"/>
      <c r="K26" s="2"/>
      <c r="L26" s="2"/>
    </row>
    <row r="27" spans="1:12" ht="25.5" x14ac:dyDescent="0.25">
      <c r="A27" s="50"/>
      <c r="B27" s="28" t="s">
        <v>27</v>
      </c>
      <c r="C27" s="29">
        <v>599531</v>
      </c>
      <c r="D27" s="29">
        <v>293796.71000000002</v>
      </c>
      <c r="E27" s="30">
        <f t="shared" si="0"/>
        <v>49.004423457669418</v>
      </c>
      <c r="F27" s="21"/>
      <c r="G27" s="2"/>
      <c r="H27" s="2"/>
      <c r="I27" s="2"/>
      <c r="J27" s="2"/>
      <c r="K27" s="2"/>
      <c r="L27" s="2"/>
    </row>
    <row r="28" spans="1:12" x14ac:dyDescent="0.25">
      <c r="A28" s="50"/>
      <c r="B28" s="37" t="s">
        <v>9</v>
      </c>
      <c r="C28" s="29">
        <v>2000</v>
      </c>
      <c r="D28" s="29">
        <v>545.82000000000005</v>
      </c>
      <c r="E28" s="30">
        <f t="shared" si="0"/>
        <v>27.291000000000004</v>
      </c>
      <c r="F28" s="21"/>
      <c r="G28" s="2"/>
      <c r="H28" s="2"/>
      <c r="I28" s="2"/>
      <c r="J28" s="2"/>
      <c r="K28" s="2"/>
      <c r="L28" s="2"/>
    </row>
    <row r="29" spans="1:12" x14ac:dyDescent="0.25">
      <c r="A29" s="50"/>
      <c r="B29" s="37" t="s">
        <v>17</v>
      </c>
      <c r="C29" s="29">
        <v>280000</v>
      </c>
      <c r="D29" s="29">
        <v>275344.33</v>
      </c>
      <c r="E29" s="30">
        <f t="shared" si="0"/>
        <v>98.337260714285719</v>
      </c>
      <c r="F29" s="21"/>
      <c r="G29" s="2"/>
      <c r="H29" s="2"/>
      <c r="I29" s="2"/>
      <c r="J29" s="2"/>
      <c r="K29" s="2"/>
      <c r="L29" s="2"/>
    </row>
    <row r="30" spans="1:12" x14ac:dyDescent="0.25">
      <c r="A30" s="51">
        <v>710</v>
      </c>
      <c r="B30" s="36" t="s">
        <v>28</v>
      </c>
      <c r="C30" s="33">
        <v>1000</v>
      </c>
      <c r="D30" s="33">
        <v>0</v>
      </c>
      <c r="E30" s="34">
        <f t="shared" si="0"/>
        <v>0</v>
      </c>
      <c r="F30" s="21"/>
      <c r="G30" s="2"/>
      <c r="H30" s="1"/>
      <c r="I30" s="1"/>
      <c r="J30" s="1"/>
      <c r="K30" s="1"/>
      <c r="L30" s="1"/>
    </row>
    <row r="31" spans="1:12" x14ac:dyDescent="0.25">
      <c r="A31" s="51"/>
      <c r="B31" s="39" t="s">
        <v>20</v>
      </c>
      <c r="C31" s="24">
        <v>1000</v>
      </c>
      <c r="D31" s="24">
        <v>0</v>
      </c>
      <c r="E31" s="25">
        <f t="shared" si="0"/>
        <v>0</v>
      </c>
      <c r="F31" s="21"/>
      <c r="G31" s="2"/>
      <c r="H31" s="1"/>
      <c r="I31" s="1"/>
      <c r="J31" s="1"/>
      <c r="K31" s="1"/>
      <c r="L31" s="1"/>
    </row>
    <row r="32" spans="1:12" x14ac:dyDescent="0.25">
      <c r="A32" s="56">
        <v>750</v>
      </c>
      <c r="B32" s="57" t="s">
        <v>30</v>
      </c>
      <c r="C32" s="33">
        <f>C33+C37+C38+C39+C40</f>
        <v>178695</v>
      </c>
      <c r="D32" s="33">
        <f>D33+D37+D38+D39+D40</f>
        <v>67414.23</v>
      </c>
      <c r="E32" s="34">
        <f t="shared" si="0"/>
        <v>37.725862503147816</v>
      </c>
      <c r="F32" s="21"/>
      <c r="G32" s="21"/>
      <c r="H32" s="1"/>
      <c r="I32" s="1"/>
      <c r="J32" s="1"/>
      <c r="K32" s="1"/>
      <c r="L32" s="1"/>
    </row>
    <row r="33" spans="1:12" ht="41.25" customHeight="1" thickBot="1" x14ac:dyDescent="0.3">
      <c r="A33" s="58"/>
      <c r="B33" s="101" t="s">
        <v>10</v>
      </c>
      <c r="C33" s="42">
        <v>116953</v>
      </c>
      <c r="D33" s="42">
        <v>62972</v>
      </c>
      <c r="E33" s="43">
        <f t="shared" si="0"/>
        <v>53.843851803716028</v>
      </c>
      <c r="F33" s="21"/>
      <c r="G33" s="2"/>
      <c r="H33" s="1"/>
      <c r="I33" s="1"/>
      <c r="J33" s="1"/>
      <c r="K33" s="1"/>
      <c r="L33" s="1"/>
    </row>
    <row r="34" spans="1:12" s="1" customFormat="1" ht="38.25" customHeight="1" x14ac:dyDescent="0.25">
      <c r="A34" s="59"/>
      <c r="B34" s="102"/>
      <c r="C34" s="44"/>
      <c r="D34" s="44"/>
      <c r="E34" s="44"/>
      <c r="F34" s="21"/>
      <c r="G34" s="2"/>
    </row>
    <row r="35" spans="1:12" s="1" customFormat="1" ht="18" customHeight="1" thickBot="1" x14ac:dyDescent="0.3">
      <c r="A35" s="60"/>
      <c r="B35" s="103"/>
      <c r="C35" s="45"/>
      <c r="D35" s="45"/>
      <c r="E35" s="45"/>
      <c r="F35" s="21"/>
      <c r="G35" s="2"/>
    </row>
    <row r="36" spans="1:12" s="1" customFormat="1" ht="13.5" customHeight="1" x14ac:dyDescent="0.25">
      <c r="A36" s="46">
        <v>1</v>
      </c>
      <c r="B36" s="47">
        <v>2</v>
      </c>
      <c r="C36" s="48">
        <v>3</v>
      </c>
      <c r="D36" s="48">
        <v>4</v>
      </c>
      <c r="E36" s="49">
        <v>5</v>
      </c>
      <c r="F36" s="21"/>
      <c r="G36" s="2"/>
    </row>
    <row r="37" spans="1:12" ht="38.25" x14ac:dyDescent="0.25">
      <c r="A37" s="50"/>
      <c r="B37" s="28" t="s">
        <v>31</v>
      </c>
      <c r="C37" s="29">
        <v>0</v>
      </c>
      <c r="D37" s="29">
        <v>15.5</v>
      </c>
      <c r="E37" s="30"/>
      <c r="F37" s="21"/>
      <c r="G37" s="2"/>
      <c r="H37" s="1"/>
      <c r="I37" s="1"/>
      <c r="J37" s="1"/>
      <c r="K37" s="1"/>
      <c r="L37" s="1"/>
    </row>
    <row r="38" spans="1:12" x14ac:dyDescent="0.25">
      <c r="A38" s="50"/>
      <c r="B38" s="41" t="s">
        <v>8</v>
      </c>
      <c r="C38" s="29">
        <v>10100</v>
      </c>
      <c r="D38" s="29">
        <v>4223.4799999999996</v>
      </c>
      <c r="E38" s="30">
        <f t="shared" ref="E38:E43" si="1">D38/C38*100</f>
        <v>41.816633663366332</v>
      </c>
      <c r="F38" s="21"/>
      <c r="G38" s="2"/>
      <c r="H38" s="1"/>
      <c r="I38" s="1"/>
      <c r="J38" s="1"/>
      <c r="K38" s="1"/>
      <c r="L38" s="1"/>
    </row>
    <row r="39" spans="1:12" ht="51" x14ac:dyDescent="0.25">
      <c r="A39" s="50"/>
      <c r="B39" s="28" t="s">
        <v>25</v>
      </c>
      <c r="C39" s="29">
        <v>205</v>
      </c>
      <c r="D39" s="29">
        <v>203.25</v>
      </c>
      <c r="E39" s="30">
        <f t="shared" si="1"/>
        <v>99.146341463414629</v>
      </c>
      <c r="F39" s="21"/>
      <c r="G39" s="2"/>
      <c r="H39" s="1"/>
      <c r="I39" s="1"/>
      <c r="J39" s="1"/>
      <c r="K39" s="1"/>
      <c r="L39" s="1"/>
    </row>
    <row r="40" spans="1:12" ht="38.25" x14ac:dyDescent="0.25">
      <c r="A40" s="50"/>
      <c r="B40" s="41" t="s">
        <v>32</v>
      </c>
      <c r="C40" s="29">
        <v>51437</v>
      </c>
      <c r="D40" s="29">
        <v>0</v>
      </c>
      <c r="E40" s="30">
        <f t="shared" si="1"/>
        <v>0</v>
      </c>
      <c r="F40" s="21"/>
      <c r="G40" s="2"/>
    </row>
    <row r="41" spans="1:12" ht="25.5" x14ac:dyDescent="0.25">
      <c r="A41" s="56">
        <v>751</v>
      </c>
      <c r="B41" s="32" t="s">
        <v>33</v>
      </c>
      <c r="C41" s="33">
        <v>1937</v>
      </c>
      <c r="D41" s="33">
        <v>971</v>
      </c>
      <c r="E41" s="34">
        <f t="shared" si="1"/>
        <v>50.129065565307172</v>
      </c>
      <c r="F41" s="21"/>
      <c r="G41" s="2"/>
    </row>
    <row r="42" spans="1:12" ht="38.25" customHeight="1" x14ac:dyDescent="0.25">
      <c r="A42" s="50"/>
      <c r="B42" s="28" t="s">
        <v>10</v>
      </c>
      <c r="C42" s="29">
        <v>1937</v>
      </c>
      <c r="D42" s="29">
        <v>971</v>
      </c>
      <c r="E42" s="30">
        <f t="shared" si="1"/>
        <v>50.129065565307172</v>
      </c>
      <c r="F42" s="21"/>
      <c r="G42" s="2"/>
    </row>
    <row r="43" spans="1:12" x14ac:dyDescent="0.25">
      <c r="A43" s="56">
        <v>754</v>
      </c>
      <c r="B43" s="57" t="s">
        <v>34</v>
      </c>
      <c r="C43" s="33">
        <f>C44+C45</f>
        <v>1000</v>
      </c>
      <c r="D43" s="33">
        <f>D44+D45</f>
        <v>981.96</v>
      </c>
      <c r="E43" s="34">
        <f t="shared" si="1"/>
        <v>98.196000000000012</v>
      </c>
      <c r="F43" s="21"/>
      <c r="G43" s="2"/>
    </row>
    <row r="44" spans="1:12" s="1" customFormat="1" x14ac:dyDescent="0.25">
      <c r="A44" s="56"/>
      <c r="B44" s="38" t="s">
        <v>9</v>
      </c>
      <c r="C44" s="24">
        <v>0</v>
      </c>
      <c r="D44" s="24">
        <v>149</v>
      </c>
      <c r="E44" s="25"/>
      <c r="F44" s="21"/>
      <c r="G44" s="2"/>
    </row>
    <row r="45" spans="1:12" x14ac:dyDescent="0.25">
      <c r="A45" s="56"/>
      <c r="B45" s="38" t="s">
        <v>17</v>
      </c>
      <c r="C45" s="24">
        <v>1000</v>
      </c>
      <c r="D45" s="24">
        <v>832.96</v>
      </c>
      <c r="E45" s="25">
        <f t="shared" ref="E45:E67" si="2">D45/C45*100</f>
        <v>83.296000000000006</v>
      </c>
      <c r="F45" s="21"/>
      <c r="G45" s="2"/>
    </row>
    <row r="46" spans="1:12" ht="38.25" x14ac:dyDescent="0.25">
      <c r="A46" s="56">
        <v>756</v>
      </c>
      <c r="B46" s="32" t="s">
        <v>35</v>
      </c>
      <c r="C46" s="33">
        <f>C47+C48+C49+C50+C51+C52+C53+C54+C55+C56+C57+C58+C59+C60+C61+C62+C63+C64</f>
        <v>25002392</v>
      </c>
      <c r="D46" s="33">
        <f>D47+D48+D49+D50+D51+D52+D53+D54+D55+D56+D57+D58+D59+D60+D61+D62+D63+D64</f>
        <v>12603049.890000001</v>
      </c>
      <c r="E46" s="34">
        <f t="shared" si="2"/>
        <v>50.40737658220862</v>
      </c>
      <c r="F46" s="21"/>
      <c r="G46" s="21"/>
    </row>
    <row r="47" spans="1:12" ht="25.5" x14ac:dyDescent="0.25">
      <c r="A47" s="50"/>
      <c r="B47" s="28" t="s">
        <v>36</v>
      </c>
      <c r="C47" s="29">
        <v>75000</v>
      </c>
      <c r="D47" s="29">
        <v>23577.64</v>
      </c>
      <c r="E47" s="30">
        <f t="shared" si="2"/>
        <v>31.436853333333332</v>
      </c>
      <c r="F47" s="21"/>
      <c r="G47" s="2"/>
    </row>
    <row r="48" spans="1:12" x14ac:dyDescent="0.25">
      <c r="A48" s="50"/>
      <c r="B48" s="37" t="s">
        <v>37</v>
      </c>
      <c r="C48" s="29">
        <v>14655000</v>
      </c>
      <c r="D48" s="29">
        <v>7482154.8200000003</v>
      </c>
      <c r="E48" s="30">
        <f t="shared" si="2"/>
        <v>51.055304128283865</v>
      </c>
      <c r="F48" s="21"/>
      <c r="G48" s="2"/>
    </row>
    <row r="49" spans="1:7" x14ac:dyDescent="0.25">
      <c r="A49" s="50"/>
      <c r="B49" s="37" t="s">
        <v>38</v>
      </c>
      <c r="C49" s="29">
        <v>512500</v>
      </c>
      <c r="D49" s="29">
        <v>391228.01</v>
      </c>
      <c r="E49" s="30">
        <f t="shared" si="2"/>
        <v>76.337172682926834</v>
      </c>
      <c r="F49" s="21"/>
      <c r="G49" s="2"/>
    </row>
    <row r="50" spans="1:7" x14ac:dyDescent="0.25">
      <c r="A50" s="50"/>
      <c r="B50" s="37" t="s">
        <v>39</v>
      </c>
      <c r="C50" s="29">
        <v>70000</v>
      </c>
      <c r="D50" s="29">
        <v>48492.79</v>
      </c>
      <c r="E50" s="30">
        <f t="shared" si="2"/>
        <v>69.275414285714291</v>
      </c>
      <c r="F50" s="21"/>
      <c r="G50" s="2"/>
    </row>
    <row r="51" spans="1:7" x14ac:dyDescent="0.25">
      <c r="A51" s="52"/>
      <c r="B51" s="70" t="s">
        <v>40</v>
      </c>
      <c r="C51" s="54">
        <v>600000</v>
      </c>
      <c r="D51" s="54">
        <v>321965.71000000002</v>
      </c>
      <c r="E51" s="55">
        <f t="shared" si="2"/>
        <v>53.660951666666669</v>
      </c>
      <c r="F51" s="21"/>
      <c r="G51" s="2"/>
    </row>
    <row r="52" spans="1:7" x14ac:dyDescent="0.25">
      <c r="A52" s="61"/>
      <c r="B52" s="62" t="s">
        <v>41</v>
      </c>
      <c r="C52" s="63">
        <v>640800</v>
      </c>
      <c r="D52" s="63">
        <v>432845.65</v>
      </c>
      <c r="E52" s="64">
        <f t="shared" si="2"/>
        <v>67.547698189762798</v>
      </c>
      <c r="F52" s="65"/>
      <c r="G52" s="66"/>
    </row>
    <row r="53" spans="1:7" x14ac:dyDescent="0.25">
      <c r="A53" s="50"/>
      <c r="B53" s="37" t="s">
        <v>42</v>
      </c>
      <c r="C53" s="29">
        <v>50000</v>
      </c>
      <c r="D53" s="29">
        <v>14325</v>
      </c>
      <c r="E53" s="30">
        <f t="shared" si="2"/>
        <v>28.65</v>
      </c>
      <c r="F53" s="21"/>
      <c r="G53" s="2"/>
    </row>
    <row r="54" spans="1:7" x14ac:dyDescent="0.25">
      <c r="A54" s="50"/>
      <c r="B54" s="37" t="s">
        <v>43</v>
      </c>
      <c r="C54" s="29">
        <v>10000</v>
      </c>
      <c r="D54" s="29">
        <v>5612.72</v>
      </c>
      <c r="E54" s="30">
        <f t="shared" si="2"/>
        <v>56.127200000000002</v>
      </c>
      <c r="F54" s="21"/>
      <c r="G54" s="2"/>
    </row>
    <row r="55" spans="1:7" x14ac:dyDescent="0.25">
      <c r="A55" s="50"/>
      <c r="B55" s="37" t="s">
        <v>44</v>
      </c>
      <c r="C55" s="29">
        <v>300000</v>
      </c>
      <c r="D55" s="29">
        <v>140498</v>
      </c>
      <c r="E55" s="30">
        <f t="shared" si="2"/>
        <v>46.832666666666668</v>
      </c>
      <c r="F55" s="21"/>
      <c r="G55" s="2"/>
    </row>
    <row r="56" spans="1:7" x14ac:dyDescent="0.25">
      <c r="A56" s="50"/>
      <c r="B56" s="37" t="s">
        <v>45</v>
      </c>
      <c r="C56" s="29">
        <v>82500</v>
      </c>
      <c r="D56" s="29">
        <v>73000.210000000006</v>
      </c>
      <c r="E56" s="30">
        <f t="shared" si="2"/>
        <v>88.485103030303037</v>
      </c>
      <c r="F56" s="21"/>
      <c r="G56" s="2"/>
    </row>
    <row r="57" spans="1:7" x14ac:dyDescent="0.25">
      <c r="A57" s="50"/>
      <c r="B57" s="37" t="s">
        <v>365</v>
      </c>
      <c r="C57" s="29">
        <v>55000</v>
      </c>
      <c r="D57" s="29">
        <v>32864</v>
      </c>
      <c r="E57" s="30">
        <f t="shared" si="2"/>
        <v>59.75272727272727</v>
      </c>
      <c r="F57" s="21"/>
      <c r="G57" s="2"/>
    </row>
    <row r="58" spans="1:7" x14ac:dyDescent="0.25">
      <c r="A58" s="50"/>
      <c r="B58" s="37" t="s">
        <v>46</v>
      </c>
      <c r="C58" s="29">
        <v>900000</v>
      </c>
      <c r="D58" s="29">
        <v>289639.7</v>
      </c>
      <c r="E58" s="30">
        <f t="shared" si="2"/>
        <v>32.182188888888888</v>
      </c>
      <c r="F58" s="21"/>
      <c r="G58" s="2"/>
    </row>
    <row r="59" spans="1:7" ht="25.5" x14ac:dyDescent="0.25">
      <c r="A59" s="50"/>
      <c r="B59" s="28" t="s">
        <v>47</v>
      </c>
      <c r="C59" s="29">
        <v>198000</v>
      </c>
      <c r="D59" s="29">
        <v>177715.3</v>
      </c>
      <c r="E59" s="30">
        <f t="shared" si="2"/>
        <v>89.75520202020202</v>
      </c>
      <c r="F59" s="21"/>
      <c r="G59" s="2"/>
    </row>
    <row r="60" spans="1:7" ht="38.25" x14ac:dyDescent="0.25">
      <c r="A60" s="50"/>
      <c r="B60" s="28" t="s">
        <v>48</v>
      </c>
      <c r="C60" s="29">
        <v>45000</v>
      </c>
      <c r="D60" s="29">
        <v>22872.74</v>
      </c>
      <c r="E60" s="30">
        <f t="shared" si="2"/>
        <v>50.828311111111113</v>
      </c>
      <c r="F60" s="21"/>
      <c r="G60" s="2"/>
    </row>
    <row r="61" spans="1:7" s="1" customFormat="1" x14ac:dyDescent="0.25">
      <c r="A61" s="67"/>
      <c r="B61" s="41" t="s">
        <v>76</v>
      </c>
      <c r="C61" s="29">
        <v>250</v>
      </c>
      <c r="D61" s="29">
        <v>250</v>
      </c>
      <c r="E61" s="30">
        <f t="shared" si="2"/>
        <v>100</v>
      </c>
      <c r="F61" s="21"/>
      <c r="G61" s="2"/>
    </row>
    <row r="62" spans="1:7" x14ac:dyDescent="0.25">
      <c r="A62" s="67"/>
      <c r="B62" s="37" t="s">
        <v>9</v>
      </c>
      <c r="C62" s="29">
        <v>4000</v>
      </c>
      <c r="D62" s="29">
        <v>59.65</v>
      </c>
      <c r="E62" s="30">
        <f t="shared" si="2"/>
        <v>1.49125</v>
      </c>
      <c r="F62" s="21"/>
      <c r="G62" s="2"/>
    </row>
    <row r="63" spans="1:7" x14ac:dyDescent="0.25">
      <c r="A63" s="67"/>
      <c r="B63" s="37" t="s">
        <v>49</v>
      </c>
      <c r="C63" s="29">
        <v>5954342</v>
      </c>
      <c r="D63" s="29">
        <v>2518323</v>
      </c>
      <c r="E63" s="30">
        <f t="shared" si="2"/>
        <v>42.293892423377763</v>
      </c>
      <c r="F63" s="21"/>
      <c r="G63" s="2"/>
    </row>
    <row r="64" spans="1:7" x14ac:dyDescent="0.25">
      <c r="A64" s="67"/>
      <c r="B64" s="37" t="s">
        <v>364</v>
      </c>
      <c r="C64" s="29">
        <v>850000</v>
      </c>
      <c r="D64" s="29">
        <v>627624.94999999995</v>
      </c>
      <c r="E64" s="30">
        <f t="shared" si="2"/>
        <v>73.838229411764701</v>
      </c>
      <c r="F64" s="21"/>
      <c r="G64" s="2"/>
    </row>
    <row r="65" spans="1:7" x14ac:dyDescent="0.25">
      <c r="A65" s="68">
        <v>758</v>
      </c>
      <c r="B65" s="57" t="s">
        <v>50</v>
      </c>
      <c r="C65" s="33">
        <f>C66+C67+C68+C69+C70</f>
        <v>8680851</v>
      </c>
      <c r="D65" s="33">
        <f>D66+D67+D68+D69+D70</f>
        <v>5358644.8499999996</v>
      </c>
      <c r="E65" s="34">
        <f t="shared" si="2"/>
        <v>61.729487696540339</v>
      </c>
      <c r="F65" s="21"/>
      <c r="G65" s="21"/>
    </row>
    <row r="66" spans="1:7" x14ac:dyDescent="0.25">
      <c r="A66" s="67"/>
      <c r="B66" s="37" t="s">
        <v>51</v>
      </c>
      <c r="C66" s="29">
        <v>8625217</v>
      </c>
      <c r="D66" s="29">
        <v>5307824</v>
      </c>
      <c r="E66" s="30">
        <f t="shared" si="2"/>
        <v>61.538440134317781</v>
      </c>
      <c r="F66" s="21"/>
      <c r="G66" s="2"/>
    </row>
    <row r="67" spans="1:7" x14ac:dyDescent="0.25">
      <c r="A67" s="69"/>
      <c r="B67" s="70" t="s">
        <v>9</v>
      </c>
      <c r="C67" s="54">
        <v>50000</v>
      </c>
      <c r="D67" s="54">
        <v>44690.17</v>
      </c>
      <c r="E67" s="30">
        <f t="shared" si="2"/>
        <v>89.38033999999999</v>
      </c>
      <c r="F67" s="21"/>
      <c r="G67" s="2"/>
    </row>
    <row r="68" spans="1:7" x14ac:dyDescent="0.25">
      <c r="A68" s="67"/>
      <c r="B68" s="37" t="s">
        <v>20</v>
      </c>
      <c r="C68" s="29">
        <v>0</v>
      </c>
      <c r="D68" s="29">
        <v>-0.45</v>
      </c>
      <c r="E68" s="30"/>
      <c r="F68" s="21"/>
      <c r="G68" s="2"/>
    </row>
    <row r="69" spans="1:7" s="1" customFormat="1" x14ac:dyDescent="0.25">
      <c r="A69" s="67"/>
      <c r="B69" s="37" t="s">
        <v>77</v>
      </c>
      <c r="C69" s="29">
        <v>0</v>
      </c>
      <c r="D69" s="29">
        <v>3692.13</v>
      </c>
      <c r="E69" s="30"/>
      <c r="F69" s="21"/>
      <c r="G69" s="2"/>
    </row>
    <row r="70" spans="1:7" ht="25.5" x14ac:dyDescent="0.25">
      <c r="A70" s="67"/>
      <c r="B70" s="28" t="s">
        <v>52</v>
      </c>
      <c r="C70" s="29">
        <v>5634</v>
      </c>
      <c r="D70" s="29">
        <v>2439</v>
      </c>
      <c r="E70" s="30">
        <f>D70/C70*100</f>
        <v>43.290734824281152</v>
      </c>
      <c r="F70" s="21"/>
      <c r="G70" s="2"/>
    </row>
    <row r="71" spans="1:7" x14ac:dyDescent="0.25">
      <c r="A71" s="68">
        <v>801</v>
      </c>
      <c r="B71" s="57" t="s">
        <v>53</v>
      </c>
      <c r="C71" s="33">
        <f>C72+C77+C78+C79+C80+C81+C82+C83+C84</f>
        <v>1004494</v>
      </c>
      <c r="D71" s="33">
        <f>D72+D77+D78+D79+D80+D81+D82+D83+D84</f>
        <v>568311.73</v>
      </c>
      <c r="E71" s="34">
        <f>D71/C71*100</f>
        <v>56.576916337977124</v>
      </c>
      <c r="F71" s="21"/>
      <c r="G71" s="21"/>
    </row>
    <row r="72" spans="1:7" ht="15.75" thickBot="1" x14ac:dyDescent="0.3">
      <c r="A72" s="71"/>
      <c r="B72" s="107" t="s">
        <v>8</v>
      </c>
      <c r="C72" s="42">
        <v>153350</v>
      </c>
      <c r="D72" s="42">
        <v>106132.1</v>
      </c>
      <c r="E72" s="43">
        <f>D72/C72*100</f>
        <v>69.209064232148691</v>
      </c>
      <c r="F72" s="21"/>
      <c r="G72" s="2"/>
    </row>
    <row r="73" spans="1:7" s="1" customFormat="1" x14ac:dyDescent="0.25">
      <c r="A73" s="59"/>
      <c r="B73" s="108"/>
      <c r="C73" s="44"/>
      <c r="D73" s="44"/>
      <c r="E73" s="44"/>
      <c r="F73" s="21"/>
      <c r="G73" s="2"/>
    </row>
    <row r="74" spans="1:7" s="1" customFormat="1" x14ac:dyDescent="0.25">
      <c r="A74" s="72"/>
      <c r="B74" s="109"/>
      <c r="C74" s="73"/>
      <c r="D74" s="73"/>
      <c r="E74" s="73"/>
      <c r="F74" s="21"/>
      <c r="G74" s="2"/>
    </row>
    <row r="75" spans="1:7" s="1" customFormat="1" ht="15.75" thickBot="1" x14ac:dyDescent="0.3">
      <c r="A75" s="72"/>
      <c r="B75" s="109"/>
      <c r="C75" s="73"/>
      <c r="D75" s="73"/>
      <c r="E75" s="73"/>
      <c r="F75" s="21"/>
      <c r="G75" s="2"/>
    </row>
    <row r="76" spans="1:7" s="1" customFormat="1" x14ac:dyDescent="0.25">
      <c r="A76" s="74">
        <v>1</v>
      </c>
      <c r="B76" s="110">
        <v>2</v>
      </c>
      <c r="C76" s="48">
        <v>3</v>
      </c>
      <c r="D76" s="48">
        <v>4</v>
      </c>
      <c r="E76" s="49">
        <v>5</v>
      </c>
      <c r="F76" s="21"/>
      <c r="G76" s="2"/>
    </row>
    <row r="77" spans="1:7" ht="51" x14ac:dyDescent="0.25">
      <c r="A77" s="67"/>
      <c r="B77" s="41" t="s">
        <v>25</v>
      </c>
      <c r="C77" s="29">
        <v>49100</v>
      </c>
      <c r="D77" s="29">
        <v>31104.799999999999</v>
      </c>
      <c r="E77" s="30">
        <f t="shared" ref="E77:E107" si="3">D77/C77*100</f>
        <v>63.349898167006117</v>
      </c>
      <c r="F77" s="21"/>
      <c r="G77" s="2"/>
    </row>
    <row r="78" spans="1:7" x14ac:dyDescent="0.25">
      <c r="A78" s="67"/>
      <c r="B78" s="37" t="s">
        <v>54</v>
      </c>
      <c r="C78" s="29">
        <v>120000</v>
      </c>
      <c r="D78" s="29">
        <v>73310.7</v>
      </c>
      <c r="E78" s="30">
        <f t="shared" si="3"/>
        <v>61.092249999999993</v>
      </c>
      <c r="F78" s="21"/>
      <c r="G78" s="2"/>
    </row>
    <row r="79" spans="1:7" x14ac:dyDescent="0.25">
      <c r="A79" s="67"/>
      <c r="B79" s="37" t="s">
        <v>9</v>
      </c>
      <c r="C79" s="29">
        <v>6460</v>
      </c>
      <c r="D79" s="29">
        <v>5755.82</v>
      </c>
      <c r="E79" s="30">
        <f t="shared" si="3"/>
        <v>89.099380804953555</v>
      </c>
      <c r="F79" s="21"/>
      <c r="G79" s="2"/>
    </row>
    <row r="80" spans="1:7" x14ac:dyDescent="0.25">
      <c r="A80" s="67"/>
      <c r="B80" s="37" t="s">
        <v>20</v>
      </c>
      <c r="C80" s="29">
        <v>217504</v>
      </c>
      <c r="D80" s="29">
        <v>134673.54</v>
      </c>
      <c r="E80" s="30">
        <f t="shared" si="3"/>
        <v>61.917730248639117</v>
      </c>
      <c r="F80" s="21"/>
      <c r="G80" s="2"/>
    </row>
    <row r="81" spans="1:7" ht="38.25" x14ac:dyDescent="0.25">
      <c r="A81" s="67"/>
      <c r="B81" s="28" t="s">
        <v>55</v>
      </c>
      <c r="C81" s="29">
        <v>143</v>
      </c>
      <c r="D81" s="29">
        <v>135.74</v>
      </c>
      <c r="E81" s="30">
        <f t="shared" si="3"/>
        <v>94.923076923076934</v>
      </c>
      <c r="F81" s="21"/>
      <c r="G81" s="2"/>
    </row>
    <row r="82" spans="1:7" ht="51" x14ac:dyDescent="0.25">
      <c r="A82" s="67"/>
      <c r="B82" s="28" t="s">
        <v>14</v>
      </c>
      <c r="C82" s="29">
        <v>361150</v>
      </c>
      <c r="D82" s="29">
        <v>213859.03</v>
      </c>
      <c r="E82" s="30">
        <f t="shared" si="3"/>
        <v>59.216123494392917</v>
      </c>
      <c r="F82" s="21"/>
      <c r="G82" s="2"/>
    </row>
    <row r="83" spans="1:7" s="1" customFormat="1" ht="26.25" customHeight="1" x14ac:dyDescent="0.25">
      <c r="A83" s="67"/>
      <c r="B83" s="28" t="s">
        <v>58</v>
      </c>
      <c r="C83" s="29">
        <v>90000</v>
      </c>
      <c r="D83" s="29">
        <v>0</v>
      </c>
      <c r="E83" s="30">
        <f t="shared" si="3"/>
        <v>0</v>
      </c>
      <c r="F83" s="21"/>
      <c r="G83" s="2"/>
    </row>
    <row r="84" spans="1:7" ht="38.25" x14ac:dyDescent="0.25">
      <c r="A84" s="67"/>
      <c r="B84" s="41" t="s">
        <v>32</v>
      </c>
      <c r="C84" s="29">
        <v>6787</v>
      </c>
      <c r="D84" s="29">
        <v>3340</v>
      </c>
      <c r="E84" s="30">
        <f t="shared" si="3"/>
        <v>49.2117283041108</v>
      </c>
      <c r="F84" s="21"/>
      <c r="G84" s="2"/>
    </row>
    <row r="85" spans="1:7" x14ac:dyDescent="0.25">
      <c r="A85" s="68">
        <v>851</v>
      </c>
      <c r="B85" s="32" t="s">
        <v>56</v>
      </c>
      <c r="C85" s="33">
        <v>12000</v>
      </c>
      <c r="D85" s="33">
        <v>1550</v>
      </c>
      <c r="E85" s="34">
        <f t="shared" si="3"/>
        <v>12.916666666666668</v>
      </c>
      <c r="F85" s="21"/>
      <c r="G85" s="21"/>
    </row>
    <row r="86" spans="1:7" ht="15.75" customHeight="1" x14ac:dyDescent="0.25">
      <c r="A86" s="67"/>
      <c r="B86" s="28" t="s">
        <v>29</v>
      </c>
      <c r="C86" s="29">
        <v>12000</v>
      </c>
      <c r="D86" s="29">
        <v>1550</v>
      </c>
      <c r="E86" s="30">
        <f t="shared" si="3"/>
        <v>12.916666666666668</v>
      </c>
      <c r="F86" s="21"/>
      <c r="G86" s="2"/>
    </row>
    <row r="87" spans="1:7" x14ac:dyDescent="0.25">
      <c r="A87" s="68">
        <v>852</v>
      </c>
      <c r="B87" s="57" t="s">
        <v>57</v>
      </c>
      <c r="C87" s="33">
        <f>C88+C89+C90+C91+C92+C93+C94</f>
        <v>3782033</v>
      </c>
      <c r="D87" s="33">
        <f>D88+D89+D90+D91+D92+D93+D94</f>
        <v>1822949.37</v>
      </c>
      <c r="E87" s="34">
        <f t="shared" si="3"/>
        <v>48.200250235785887</v>
      </c>
      <c r="F87" s="21"/>
      <c r="G87" s="21"/>
    </row>
    <row r="88" spans="1:7" ht="39" customHeight="1" x14ac:dyDescent="0.25">
      <c r="A88" s="67"/>
      <c r="B88" s="28" t="s">
        <v>10</v>
      </c>
      <c r="C88" s="29">
        <v>3076940</v>
      </c>
      <c r="D88" s="29">
        <v>1476250</v>
      </c>
      <c r="E88" s="30">
        <f t="shared" si="3"/>
        <v>47.97786112176383</v>
      </c>
      <c r="F88" s="21"/>
      <c r="G88" s="2"/>
    </row>
    <row r="89" spans="1:7" ht="26.25" customHeight="1" x14ac:dyDescent="0.25">
      <c r="A89" s="67"/>
      <c r="B89" s="41" t="s">
        <v>58</v>
      </c>
      <c r="C89" s="29">
        <v>528100</v>
      </c>
      <c r="D89" s="29">
        <v>309800</v>
      </c>
      <c r="E89" s="30">
        <f t="shared" si="3"/>
        <v>58.663131982579053</v>
      </c>
      <c r="F89" s="21"/>
      <c r="G89" s="2"/>
    </row>
    <row r="90" spans="1:7" x14ac:dyDescent="0.25">
      <c r="A90" s="67"/>
      <c r="B90" s="37" t="s">
        <v>9</v>
      </c>
      <c r="C90" s="29">
        <v>10000</v>
      </c>
      <c r="D90" s="29">
        <v>6303.52</v>
      </c>
      <c r="E90" s="30">
        <f t="shared" si="3"/>
        <v>63.035200000000003</v>
      </c>
      <c r="F90" s="21"/>
      <c r="G90" s="2"/>
    </row>
    <row r="91" spans="1:7" x14ac:dyDescent="0.25">
      <c r="A91" s="67"/>
      <c r="B91" s="38" t="s">
        <v>20</v>
      </c>
      <c r="C91" s="29">
        <v>17500</v>
      </c>
      <c r="D91" s="29">
        <v>8844.58</v>
      </c>
      <c r="E91" s="30">
        <f t="shared" si="3"/>
        <v>50.540457142857143</v>
      </c>
      <c r="F91" s="21"/>
      <c r="G91" s="2"/>
    </row>
    <row r="92" spans="1:7" x14ac:dyDescent="0.25">
      <c r="A92" s="67"/>
      <c r="B92" s="37" t="s">
        <v>54</v>
      </c>
      <c r="C92" s="29">
        <v>20000</v>
      </c>
      <c r="D92" s="29">
        <v>10280.4</v>
      </c>
      <c r="E92" s="30">
        <f t="shared" si="3"/>
        <v>51.402000000000001</v>
      </c>
      <c r="F92" s="21"/>
      <c r="G92" s="2"/>
    </row>
    <row r="93" spans="1:7" ht="38.25" x14ac:dyDescent="0.25">
      <c r="A93" s="67"/>
      <c r="B93" s="28" t="s">
        <v>31</v>
      </c>
      <c r="C93" s="29">
        <v>10100</v>
      </c>
      <c r="D93" s="29">
        <v>11470.87</v>
      </c>
      <c r="E93" s="30">
        <f t="shared" si="3"/>
        <v>113.57297029702971</v>
      </c>
      <c r="F93" s="21"/>
      <c r="G93" s="2"/>
    </row>
    <row r="94" spans="1:7" ht="51" x14ac:dyDescent="0.25">
      <c r="A94" s="67"/>
      <c r="B94" s="28" t="s">
        <v>14</v>
      </c>
      <c r="C94" s="29">
        <v>119393</v>
      </c>
      <c r="D94" s="29">
        <v>0</v>
      </c>
      <c r="E94" s="30">
        <f t="shared" si="3"/>
        <v>0</v>
      </c>
      <c r="F94" s="21"/>
      <c r="G94" s="2"/>
    </row>
    <row r="95" spans="1:7" x14ac:dyDescent="0.25">
      <c r="A95" s="68">
        <v>853</v>
      </c>
      <c r="B95" s="57" t="s">
        <v>59</v>
      </c>
      <c r="C95" s="33">
        <f>C96+C97+C98+C99</f>
        <v>26500</v>
      </c>
      <c r="D95" s="33">
        <f>D96+D97+D98+D99</f>
        <v>23172.61</v>
      </c>
      <c r="E95" s="34">
        <f t="shared" si="3"/>
        <v>87.443811320754719</v>
      </c>
      <c r="F95" s="21"/>
      <c r="G95" s="21"/>
    </row>
    <row r="96" spans="1:7" s="1" customFormat="1" ht="51" x14ac:dyDescent="0.25">
      <c r="A96" s="68"/>
      <c r="B96" s="41" t="s">
        <v>25</v>
      </c>
      <c r="C96" s="24">
        <v>15000</v>
      </c>
      <c r="D96" s="24">
        <v>13932</v>
      </c>
      <c r="E96" s="25">
        <f t="shared" si="3"/>
        <v>92.88</v>
      </c>
      <c r="F96" s="21"/>
      <c r="G96" s="21"/>
    </row>
    <row r="97" spans="1:7" x14ac:dyDescent="0.25">
      <c r="A97" s="67"/>
      <c r="B97" s="37" t="s">
        <v>54</v>
      </c>
      <c r="C97" s="29">
        <v>10000</v>
      </c>
      <c r="D97" s="29">
        <v>8206.4</v>
      </c>
      <c r="E97" s="30">
        <f t="shared" si="3"/>
        <v>82.063999999999993</v>
      </c>
      <c r="F97" s="21"/>
      <c r="G97" s="2"/>
    </row>
    <row r="98" spans="1:7" x14ac:dyDescent="0.25">
      <c r="A98" s="67"/>
      <c r="B98" s="37" t="s">
        <v>9</v>
      </c>
      <c r="C98" s="29">
        <v>1000</v>
      </c>
      <c r="D98" s="29">
        <v>1034.21</v>
      </c>
      <c r="E98" s="30">
        <f t="shared" si="3"/>
        <v>103.42100000000001</v>
      </c>
      <c r="F98" s="21"/>
      <c r="G98" s="2"/>
    </row>
    <row r="99" spans="1:7" x14ac:dyDescent="0.25">
      <c r="A99" s="67"/>
      <c r="B99" s="38" t="s">
        <v>20</v>
      </c>
      <c r="C99" s="29">
        <v>500</v>
      </c>
      <c r="D99" s="29">
        <v>0</v>
      </c>
      <c r="E99" s="30">
        <f t="shared" si="3"/>
        <v>0</v>
      </c>
      <c r="F99" s="21"/>
      <c r="G99" s="2"/>
    </row>
    <row r="100" spans="1:7" x14ac:dyDescent="0.25">
      <c r="A100" s="68">
        <v>854</v>
      </c>
      <c r="B100" s="57" t="s">
        <v>60</v>
      </c>
      <c r="C100" s="33">
        <v>28401</v>
      </c>
      <c r="D100" s="33">
        <v>28401</v>
      </c>
      <c r="E100" s="34">
        <f t="shared" si="3"/>
        <v>100</v>
      </c>
      <c r="F100" s="21"/>
      <c r="G100" s="2"/>
    </row>
    <row r="101" spans="1:7" ht="26.25" customHeight="1" x14ac:dyDescent="0.25">
      <c r="A101" s="67"/>
      <c r="B101" s="28" t="s">
        <v>58</v>
      </c>
      <c r="C101" s="75">
        <v>28401</v>
      </c>
      <c r="D101" s="75">
        <v>28401</v>
      </c>
      <c r="E101" s="76">
        <f t="shared" si="3"/>
        <v>100</v>
      </c>
      <c r="F101" s="77"/>
      <c r="G101" s="2"/>
    </row>
    <row r="102" spans="1:7" x14ac:dyDescent="0.25">
      <c r="A102" s="68">
        <v>900</v>
      </c>
      <c r="B102" s="57" t="s">
        <v>61</v>
      </c>
      <c r="C102" s="33">
        <f>C103+C104+C105+C106+C107+C111+C112</f>
        <v>1548405</v>
      </c>
      <c r="D102" s="33">
        <f>D103+D104+D105+D106+D107+D111+D112</f>
        <v>261513.86</v>
      </c>
      <c r="E102" s="34">
        <f t="shared" si="3"/>
        <v>16.889241509811708</v>
      </c>
      <c r="F102" s="21"/>
      <c r="G102" s="21"/>
    </row>
    <row r="103" spans="1:7" x14ac:dyDescent="0.25">
      <c r="A103" s="68"/>
      <c r="B103" s="38" t="s">
        <v>62</v>
      </c>
      <c r="C103" s="24">
        <v>5000</v>
      </c>
      <c r="D103" s="24">
        <v>3377.39</v>
      </c>
      <c r="E103" s="30">
        <f t="shared" si="3"/>
        <v>67.547799999999995</v>
      </c>
      <c r="F103" s="21"/>
      <c r="G103" s="2"/>
    </row>
    <row r="104" spans="1:7" x14ac:dyDescent="0.25">
      <c r="A104" s="78"/>
      <c r="B104" s="79" t="s">
        <v>8</v>
      </c>
      <c r="C104" s="23">
        <v>61000</v>
      </c>
      <c r="D104" s="23">
        <v>29959.55</v>
      </c>
      <c r="E104" s="55">
        <f t="shared" si="3"/>
        <v>49.114016393442625</v>
      </c>
      <c r="F104" s="21"/>
      <c r="G104" s="2"/>
    </row>
    <row r="105" spans="1:7" x14ac:dyDescent="0.25">
      <c r="A105" s="68"/>
      <c r="B105" s="38" t="s">
        <v>54</v>
      </c>
      <c r="C105" s="24">
        <v>260000</v>
      </c>
      <c r="D105" s="24">
        <v>201274.3</v>
      </c>
      <c r="E105" s="30">
        <f t="shared" si="3"/>
        <v>77.413192307692299</v>
      </c>
      <c r="F105" s="21"/>
      <c r="G105" s="2"/>
    </row>
    <row r="106" spans="1:7" x14ac:dyDescent="0.25">
      <c r="A106" s="68"/>
      <c r="B106" s="38" t="s">
        <v>9</v>
      </c>
      <c r="C106" s="24">
        <v>1000</v>
      </c>
      <c r="D106" s="24">
        <v>923.97</v>
      </c>
      <c r="E106" s="30">
        <f t="shared" si="3"/>
        <v>92.397000000000006</v>
      </c>
      <c r="F106" s="21"/>
      <c r="G106" s="2"/>
    </row>
    <row r="107" spans="1:7" ht="15.75" thickBot="1" x14ac:dyDescent="0.3">
      <c r="A107" s="111"/>
      <c r="B107" s="112" t="s">
        <v>20</v>
      </c>
      <c r="C107" s="113">
        <v>2650</v>
      </c>
      <c r="D107" s="113">
        <v>2883.65</v>
      </c>
      <c r="E107" s="43">
        <f t="shared" si="3"/>
        <v>108.81698113207547</v>
      </c>
      <c r="F107" s="21"/>
      <c r="G107" s="2"/>
    </row>
    <row r="108" spans="1:7" s="1" customFormat="1" x14ac:dyDescent="0.25">
      <c r="A108" s="114"/>
      <c r="B108" s="115"/>
      <c r="C108" s="116"/>
      <c r="D108" s="116"/>
      <c r="E108" s="44"/>
      <c r="F108" s="21"/>
      <c r="G108" s="2"/>
    </row>
    <row r="109" spans="1:7" s="1" customFormat="1" ht="15.75" thickBot="1" x14ac:dyDescent="0.3">
      <c r="A109" s="117"/>
      <c r="B109" s="118"/>
      <c r="C109" s="119"/>
      <c r="D109" s="119"/>
      <c r="E109" s="73"/>
      <c r="F109" s="21"/>
      <c r="G109" s="2"/>
    </row>
    <row r="110" spans="1:7" s="1" customFormat="1" x14ac:dyDescent="0.25">
      <c r="A110" s="74">
        <v>1</v>
      </c>
      <c r="B110" s="110">
        <v>2</v>
      </c>
      <c r="C110" s="48">
        <v>3</v>
      </c>
      <c r="D110" s="48">
        <v>4</v>
      </c>
      <c r="E110" s="49">
        <v>5</v>
      </c>
      <c r="F110" s="21"/>
      <c r="G110" s="2"/>
    </row>
    <row r="111" spans="1:7" ht="51" x14ac:dyDescent="0.25">
      <c r="A111" s="67"/>
      <c r="B111" s="41" t="s">
        <v>78</v>
      </c>
      <c r="C111" s="29">
        <v>1218755</v>
      </c>
      <c r="D111" s="29">
        <v>0</v>
      </c>
      <c r="E111" s="30">
        <f>D111/C111*100</f>
        <v>0</v>
      </c>
      <c r="F111" s="21"/>
      <c r="G111" s="2"/>
    </row>
    <row r="112" spans="1:7" s="1" customFormat="1" ht="39" customHeight="1" x14ac:dyDescent="0.25">
      <c r="A112" s="67"/>
      <c r="B112" s="41" t="s">
        <v>11</v>
      </c>
      <c r="C112" s="29">
        <v>0</v>
      </c>
      <c r="D112" s="29">
        <v>23095</v>
      </c>
      <c r="E112" s="30"/>
      <c r="F112" s="21"/>
      <c r="G112" s="2"/>
    </row>
    <row r="113" spans="1:7" s="1" customFormat="1" ht="14.25" customHeight="1" x14ac:dyDescent="0.25">
      <c r="A113" s="68">
        <v>921</v>
      </c>
      <c r="B113" s="32" t="s">
        <v>79</v>
      </c>
      <c r="C113" s="33">
        <v>258000</v>
      </c>
      <c r="D113" s="33">
        <v>0</v>
      </c>
      <c r="E113" s="34">
        <f t="shared" ref="E113:E123" si="4">D113/C113*100</f>
        <v>0</v>
      </c>
      <c r="F113" s="21"/>
      <c r="G113" s="2"/>
    </row>
    <row r="114" spans="1:7" s="1" customFormat="1" ht="50.25" customHeight="1" x14ac:dyDescent="0.25">
      <c r="A114" s="67"/>
      <c r="B114" s="41" t="s">
        <v>80</v>
      </c>
      <c r="C114" s="29">
        <v>258000</v>
      </c>
      <c r="D114" s="29">
        <v>0</v>
      </c>
      <c r="E114" s="30">
        <f t="shared" si="4"/>
        <v>0</v>
      </c>
      <c r="F114" s="21"/>
      <c r="G114" s="2"/>
    </row>
    <row r="115" spans="1:7" x14ac:dyDescent="0.25">
      <c r="A115" s="56">
        <v>926</v>
      </c>
      <c r="B115" s="57" t="s">
        <v>63</v>
      </c>
      <c r="C115" s="33">
        <f>C116+C117+C118+C119+C120+C121+C122</f>
        <v>3121619</v>
      </c>
      <c r="D115" s="33">
        <f>D116+D117+D118+D119+D120+D121+D122</f>
        <v>1033327.88</v>
      </c>
      <c r="E115" s="34">
        <f t="shared" si="4"/>
        <v>33.102306207131619</v>
      </c>
      <c r="F115" s="21"/>
      <c r="G115" s="21"/>
    </row>
    <row r="116" spans="1:7" ht="52.5" customHeight="1" x14ac:dyDescent="0.25">
      <c r="A116" s="50"/>
      <c r="B116" s="28" t="s">
        <v>81</v>
      </c>
      <c r="C116" s="29">
        <v>546419</v>
      </c>
      <c r="D116" s="29">
        <v>0</v>
      </c>
      <c r="E116" s="30">
        <f t="shared" si="4"/>
        <v>0</v>
      </c>
      <c r="F116" s="21"/>
      <c r="G116" s="2"/>
    </row>
    <row r="117" spans="1:7" x14ac:dyDescent="0.25">
      <c r="A117" s="50"/>
      <c r="B117" s="37" t="s">
        <v>8</v>
      </c>
      <c r="C117" s="29">
        <v>2381700</v>
      </c>
      <c r="D117" s="29">
        <v>725914.72</v>
      </c>
      <c r="E117" s="30">
        <f t="shared" si="4"/>
        <v>30.478847881765127</v>
      </c>
      <c r="F117" s="21"/>
      <c r="G117" s="2"/>
    </row>
    <row r="118" spans="1:7" ht="51" x14ac:dyDescent="0.25">
      <c r="A118" s="50"/>
      <c r="B118" s="28" t="s">
        <v>25</v>
      </c>
      <c r="C118" s="29">
        <v>80500</v>
      </c>
      <c r="D118" s="29">
        <v>47313.72</v>
      </c>
      <c r="E118" s="30">
        <f t="shared" si="4"/>
        <v>58.774807453416159</v>
      </c>
      <c r="F118" s="21"/>
      <c r="G118" s="2"/>
    </row>
    <row r="119" spans="1:7" s="1" customFormat="1" x14ac:dyDescent="0.25">
      <c r="A119" s="50"/>
      <c r="B119" s="28" t="s">
        <v>54</v>
      </c>
      <c r="C119" s="29">
        <v>8000</v>
      </c>
      <c r="D119" s="29">
        <v>1797.4</v>
      </c>
      <c r="E119" s="30">
        <f t="shared" si="4"/>
        <v>22.467500000000001</v>
      </c>
      <c r="F119" s="21"/>
      <c r="G119" s="2"/>
    </row>
    <row r="120" spans="1:7" x14ac:dyDescent="0.25">
      <c r="A120" s="50"/>
      <c r="B120" s="37" t="s">
        <v>9</v>
      </c>
      <c r="C120" s="29">
        <v>2500</v>
      </c>
      <c r="D120" s="29">
        <v>1488.04</v>
      </c>
      <c r="E120" s="30">
        <f t="shared" si="4"/>
        <v>59.521599999999999</v>
      </c>
      <c r="F120" s="21"/>
      <c r="G120" s="2"/>
    </row>
    <row r="121" spans="1:7" x14ac:dyDescent="0.25">
      <c r="A121" s="50"/>
      <c r="B121" s="38" t="s">
        <v>29</v>
      </c>
      <c r="C121" s="29">
        <v>2500</v>
      </c>
      <c r="D121" s="29">
        <v>2500</v>
      </c>
      <c r="E121" s="30">
        <f t="shared" si="4"/>
        <v>100</v>
      </c>
      <c r="F121" s="21"/>
      <c r="G121" s="2"/>
    </row>
    <row r="122" spans="1:7" x14ac:dyDescent="0.25">
      <c r="A122" s="50"/>
      <c r="B122" s="37" t="s">
        <v>20</v>
      </c>
      <c r="C122" s="29">
        <v>100000</v>
      </c>
      <c r="D122" s="29">
        <v>254314</v>
      </c>
      <c r="E122" s="30">
        <f t="shared" si="4"/>
        <v>254.31400000000002</v>
      </c>
      <c r="F122" s="21"/>
      <c r="G122" s="2"/>
    </row>
    <row r="123" spans="1:7" ht="15.75" thickBot="1" x14ac:dyDescent="0.3">
      <c r="A123" s="514" t="s">
        <v>64</v>
      </c>
      <c r="B123" s="515"/>
      <c r="C123" s="98">
        <f>C115+C113+C102+C100+C95+C87+C85+C71+C65+C46+C43+C41+C32+C30+C23+C20+C18+C16+C11</f>
        <v>46260702.140000001</v>
      </c>
      <c r="D123" s="98">
        <f>D115+D113+D102+D100+D95+D87+D85+D71+D65+D46+D43+D41+D32+D30+D23+D20+D18+D16+D11</f>
        <v>22973402.210000001</v>
      </c>
      <c r="E123" s="99">
        <f t="shared" si="4"/>
        <v>49.660729619872562</v>
      </c>
      <c r="F123" s="21"/>
      <c r="G123" s="2"/>
    </row>
    <row r="124" spans="1:7" x14ac:dyDescent="0.25">
      <c r="A124" s="2"/>
      <c r="B124" s="80"/>
      <c r="C124" s="21"/>
      <c r="D124" s="21"/>
      <c r="E124" s="21"/>
      <c r="F124" s="21"/>
      <c r="G124" s="2"/>
    </row>
    <row r="125" spans="1:7" x14ac:dyDescent="0.25">
      <c r="A125" s="81" t="s">
        <v>65</v>
      </c>
      <c r="B125" s="80"/>
      <c r="C125" s="21"/>
      <c r="D125" s="21"/>
      <c r="E125" s="21"/>
      <c r="F125" s="21"/>
      <c r="G125" s="2"/>
    </row>
    <row r="126" spans="1:7" x14ac:dyDescent="0.25">
      <c r="A126" s="2"/>
      <c r="B126" s="80"/>
      <c r="C126" s="21"/>
      <c r="D126" s="21"/>
      <c r="E126" s="21"/>
      <c r="F126" s="21"/>
      <c r="G126" s="2"/>
    </row>
    <row r="127" spans="1:7" x14ac:dyDescent="0.25">
      <c r="A127" s="2"/>
      <c r="B127" s="80"/>
      <c r="C127" s="21"/>
      <c r="D127" s="21"/>
      <c r="E127" s="21"/>
      <c r="F127" s="21"/>
      <c r="G127" s="2"/>
    </row>
    <row r="128" spans="1:7" ht="16.5" thickBot="1" x14ac:dyDescent="0.3">
      <c r="A128" s="1"/>
      <c r="B128" s="82" t="s">
        <v>66</v>
      </c>
      <c r="C128" s="83"/>
      <c r="D128" s="83"/>
      <c r="E128" s="83"/>
      <c r="F128" s="21"/>
      <c r="G128" s="2"/>
    </row>
    <row r="129" spans="1:7" ht="38.25" x14ac:dyDescent="0.25">
      <c r="A129" s="84" t="s">
        <v>67</v>
      </c>
      <c r="B129" s="85" t="s">
        <v>68</v>
      </c>
      <c r="C129" s="86" t="s">
        <v>82</v>
      </c>
      <c r="D129" s="86" t="s">
        <v>74</v>
      </c>
      <c r="E129" s="87" t="s">
        <v>5</v>
      </c>
      <c r="F129" s="21"/>
      <c r="G129" s="1"/>
    </row>
    <row r="130" spans="1:7" x14ac:dyDescent="0.25">
      <c r="A130" s="88">
        <v>1</v>
      </c>
      <c r="B130" s="89">
        <v>2</v>
      </c>
      <c r="C130" s="90">
        <v>3</v>
      </c>
      <c r="D130" s="90">
        <v>4</v>
      </c>
      <c r="E130" s="91">
        <v>5</v>
      </c>
      <c r="F130" s="21"/>
      <c r="G130" s="1"/>
    </row>
    <row r="131" spans="1:7" x14ac:dyDescent="0.25">
      <c r="A131" s="94">
        <v>952</v>
      </c>
      <c r="B131" s="95" t="s">
        <v>69</v>
      </c>
      <c r="C131" s="96">
        <v>3000000</v>
      </c>
      <c r="D131" s="96">
        <v>0</v>
      </c>
      <c r="E131" s="97">
        <f>D131/C131*100</f>
        <v>0</v>
      </c>
      <c r="F131" s="21"/>
      <c r="G131" s="1"/>
    </row>
    <row r="132" spans="1:7" x14ac:dyDescent="0.25">
      <c r="A132" s="94">
        <v>951</v>
      </c>
      <c r="B132" s="95" t="s">
        <v>70</v>
      </c>
      <c r="C132" s="96">
        <v>33600</v>
      </c>
      <c r="D132" s="96">
        <v>16800</v>
      </c>
      <c r="E132" s="97">
        <f>D132/C132*100</f>
        <v>50</v>
      </c>
      <c r="F132" s="21"/>
      <c r="G132" s="1"/>
    </row>
    <row r="133" spans="1:7" x14ac:dyDescent="0.25">
      <c r="A133" s="94">
        <v>950</v>
      </c>
      <c r="B133" s="95" t="s">
        <v>71</v>
      </c>
      <c r="C133" s="96">
        <v>1087616</v>
      </c>
      <c r="D133" s="96">
        <v>1087616.26</v>
      </c>
      <c r="E133" s="97">
        <f>D133/C133*100</f>
        <v>100.00002390549605</v>
      </c>
      <c r="F133" s="21"/>
      <c r="G133" s="1"/>
    </row>
    <row r="134" spans="1:7" ht="15.75" thickBot="1" x14ac:dyDescent="0.3">
      <c r="A134" s="516" t="s">
        <v>72</v>
      </c>
      <c r="B134" s="517"/>
      <c r="C134" s="92">
        <f>C131+C132+C133</f>
        <v>4121216</v>
      </c>
      <c r="D134" s="92">
        <f>D133+D132+D131</f>
        <v>1104416.26</v>
      </c>
      <c r="E134" s="93">
        <f>D134/C134*100</f>
        <v>26.798310498648942</v>
      </c>
      <c r="F134" s="21"/>
      <c r="G134" s="1"/>
    </row>
    <row r="135" spans="1:7" x14ac:dyDescent="0.25">
      <c r="A135" s="1"/>
      <c r="B135" s="80"/>
      <c r="C135" s="21"/>
      <c r="D135" s="21"/>
      <c r="E135" s="21"/>
      <c r="F135" s="21"/>
      <c r="G135" s="1"/>
    </row>
    <row r="136" spans="1:7" x14ac:dyDescent="0.25">
      <c r="A136" s="1"/>
      <c r="B136" s="80"/>
      <c r="C136" s="21"/>
      <c r="D136" s="21"/>
      <c r="E136" s="21"/>
      <c r="F136" s="21"/>
      <c r="G136" s="1"/>
    </row>
    <row r="137" spans="1:7" x14ac:dyDescent="0.25">
      <c r="A137" s="1"/>
      <c r="B137" s="80"/>
      <c r="C137" s="21"/>
      <c r="D137" s="21"/>
      <c r="E137" s="21"/>
      <c r="F137" s="21"/>
      <c r="G137" s="1"/>
    </row>
    <row r="138" spans="1:7" x14ac:dyDescent="0.25">
      <c r="B138" s="80"/>
      <c r="C138" s="21"/>
      <c r="D138" s="21"/>
      <c r="E138" s="21"/>
      <c r="F138" s="21"/>
    </row>
    <row r="139" spans="1:7" x14ac:dyDescent="0.25">
      <c r="B139" s="80"/>
      <c r="C139" s="21"/>
      <c r="D139" s="21"/>
      <c r="E139" s="21"/>
      <c r="F139" s="21"/>
    </row>
    <row r="140" spans="1:7" x14ac:dyDescent="0.25">
      <c r="B140" s="80"/>
      <c r="C140" s="21"/>
      <c r="D140" s="21"/>
      <c r="E140" s="21"/>
      <c r="F140" s="21"/>
    </row>
    <row r="141" spans="1:7" x14ac:dyDescent="0.25">
      <c r="B141" s="80"/>
      <c r="C141" s="21"/>
      <c r="D141" s="21"/>
      <c r="E141" s="21"/>
      <c r="F141" s="21"/>
    </row>
    <row r="142" spans="1:7" x14ac:dyDescent="0.25">
      <c r="B142" s="80"/>
      <c r="C142" s="21"/>
      <c r="D142" s="21"/>
      <c r="E142" s="21"/>
      <c r="F142" s="21"/>
    </row>
    <row r="143" spans="1:7" x14ac:dyDescent="0.25">
      <c r="B143" s="80"/>
      <c r="C143" s="21"/>
      <c r="D143" s="21"/>
      <c r="E143" s="21"/>
      <c r="F143" s="21"/>
    </row>
    <row r="144" spans="1:7" x14ac:dyDescent="0.25">
      <c r="B144" s="80"/>
      <c r="C144" s="21"/>
      <c r="D144" s="21"/>
      <c r="E144" s="21"/>
      <c r="F144" s="21"/>
    </row>
    <row r="145" spans="2:6" x14ac:dyDescent="0.25">
      <c r="B145" s="80"/>
      <c r="C145" s="21"/>
      <c r="D145" s="21"/>
      <c r="E145" s="21"/>
      <c r="F145" s="21"/>
    </row>
    <row r="146" spans="2:6" x14ac:dyDescent="0.25">
      <c r="B146" s="80"/>
      <c r="C146" s="21"/>
      <c r="D146" s="21"/>
      <c r="E146" s="21"/>
      <c r="F146" s="21"/>
    </row>
    <row r="147" spans="2:6" x14ac:dyDescent="0.25">
      <c r="B147" s="80"/>
      <c r="C147" s="21"/>
      <c r="D147" s="21"/>
      <c r="E147" s="21"/>
      <c r="F147" s="21"/>
    </row>
    <row r="148" spans="2:6" x14ac:dyDescent="0.25">
      <c r="B148" s="80"/>
      <c r="C148" s="21"/>
      <c r="D148" s="21"/>
      <c r="E148" s="21"/>
      <c r="F148" s="21"/>
    </row>
    <row r="149" spans="2:6" x14ac:dyDescent="0.25">
      <c r="B149" s="80"/>
      <c r="C149" s="21"/>
      <c r="D149" s="21"/>
      <c r="E149" s="21"/>
      <c r="F149" s="21"/>
    </row>
    <row r="150" spans="2:6" x14ac:dyDescent="0.25">
      <c r="B150" s="80"/>
      <c r="C150" s="21"/>
      <c r="D150" s="21"/>
      <c r="E150" s="21"/>
      <c r="F150" s="21"/>
    </row>
    <row r="151" spans="2:6" x14ac:dyDescent="0.25">
      <c r="B151" s="80"/>
      <c r="C151" s="21"/>
      <c r="D151" s="21"/>
      <c r="E151" s="21"/>
      <c r="F151" s="21"/>
    </row>
    <row r="152" spans="2:6" x14ac:dyDescent="0.25">
      <c r="B152" s="80"/>
      <c r="C152" s="21"/>
      <c r="D152" s="21"/>
      <c r="E152" s="21"/>
      <c r="F152" s="21"/>
    </row>
    <row r="153" spans="2:6" x14ac:dyDescent="0.25">
      <c r="B153" s="80"/>
      <c r="C153" s="21"/>
      <c r="D153" s="21"/>
      <c r="E153" s="21"/>
      <c r="F153" s="21"/>
    </row>
    <row r="154" spans="2:6" x14ac:dyDescent="0.25">
      <c r="B154" s="80"/>
      <c r="C154" s="21"/>
      <c r="D154" s="21"/>
      <c r="E154" s="21"/>
      <c r="F154" s="21"/>
    </row>
    <row r="155" spans="2:6" x14ac:dyDescent="0.25">
      <c r="B155" s="80"/>
      <c r="C155" s="21"/>
      <c r="D155" s="21"/>
      <c r="E155" s="21"/>
      <c r="F155" s="21"/>
    </row>
    <row r="156" spans="2:6" x14ac:dyDescent="0.25">
      <c r="B156" s="80"/>
      <c r="C156" s="21"/>
      <c r="D156" s="21"/>
      <c r="E156" s="21"/>
      <c r="F156" s="21"/>
    </row>
    <row r="157" spans="2:6" x14ac:dyDescent="0.25">
      <c r="B157" s="80"/>
      <c r="C157" s="21"/>
      <c r="D157" s="21"/>
      <c r="E157" s="21"/>
      <c r="F157" s="21"/>
    </row>
    <row r="158" spans="2:6" x14ac:dyDescent="0.25">
      <c r="B158" s="2"/>
      <c r="C158" s="21"/>
      <c r="D158" s="21"/>
      <c r="E158" s="21"/>
      <c r="F158" s="21"/>
    </row>
    <row r="159" spans="2:6" x14ac:dyDescent="0.25">
      <c r="B159" s="2"/>
      <c r="C159" s="21"/>
      <c r="D159" s="21"/>
      <c r="E159" s="21"/>
      <c r="F159" s="21"/>
    </row>
    <row r="160" spans="2:6" x14ac:dyDescent="0.25">
      <c r="B160" s="2"/>
      <c r="C160" s="21"/>
      <c r="D160" s="21"/>
      <c r="E160" s="21"/>
      <c r="F160" s="21"/>
    </row>
    <row r="161" spans="2:6" x14ac:dyDescent="0.25">
      <c r="B161" s="1"/>
      <c r="C161" s="21"/>
      <c r="D161" s="21"/>
      <c r="E161" s="21"/>
      <c r="F161" s="21"/>
    </row>
    <row r="162" spans="2:6" x14ac:dyDescent="0.25">
      <c r="B162" s="1"/>
      <c r="C162" s="21"/>
      <c r="D162" s="21"/>
      <c r="E162" s="21"/>
      <c r="F162" s="21"/>
    </row>
    <row r="163" spans="2:6" x14ac:dyDescent="0.25">
      <c r="B163" s="1"/>
      <c r="C163" s="21"/>
      <c r="D163" s="21"/>
      <c r="E163" s="21"/>
      <c r="F163" s="21"/>
    </row>
    <row r="164" spans="2:6" x14ac:dyDescent="0.25">
      <c r="B164" s="1"/>
      <c r="C164" s="21"/>
      <c r="D164" s="21"/>
      <c r="E164" s="21"/>
      <c r="F164" s="21"/>
    </row>
    <row r="165" spans="2:6" x14ac:dyDescent="0.25">
      <c r="B165" s="1"/>
      <c r="C165" s="21"/>
      <c r="D165" s="21"/>
      <c r="E165" s="21"/>
      <c r="F165" s="21"/>
    </row>
    <row r="166" spans="2:6" x14ac:dyDescent="0.25">
      <c r="B166" s="1"/>
      <c r="C166" s="21"/>
      <c r="D166" s="21"/>
      <c r="E166" s="21"/>
      <c r="F166" s="21"/>
    </row>
    <row r="167" spans="2:6" x14ac:dyDescent="0.25">
      <c r="B167" s="1"/>
      <c r="C167" s="21"/>
      <c r="D167" s="21"/>
      <c r="E167" s="21"/>
      <c r="F167" s="21"/>
    </row>
    <row r="168" spans="2:6" x14ac:dyDescent="0.25">
      <c r="B168" s="1"/>
      <c r="C168" s="21"/>
      <c r="D168" s="21"/>
      <c r="E168" s="21"/>
      <c r="F168" s="21"/>
    </row>
    <row r="169" spans="2:6" x14ac:dyDescent="0.25">
      <c r="B169" s="1"/>
      <c r="C169" s="21"/>
      <c r="D169" s="21"/>
      <c r="E169" s="21"/>
      <c r="F169" s="21"/>
    </row>
    <row r="170" spans="2:6" x14ac:dyDescent="0.25">
      <c r="C170" s="21"/>
      <c r="D170" s="21"/>
      <c r="E170" s="21"/>
      <c r="F170" s="21"/>
    </row>
    <row r="171" spans="2:6" x14ac:dyDescent="0.25">
      <c r="C171" s="21"/>
      <c r="D171" s="21"/>
      <c r="E171" s="21"/>
      <c r="F171" s="21"/>
    </row>
    <row r="172" spans="2:6" x14ac:dyDescent="0.25">
      <c r="C172" s="21"/>
      <c r="D172" s="21"/>
      <c r="E172" s="21"/>
      <c r="F172" s="21"/>
    </row>
    <row r="173" spans="2:6" x14ac:dyDescent="0.25">
      <c r="C173" s="21"/>
      <c r="D173" s="21"/>
      <c r="E173" s="21"/>
      <c r="F173" s="21"/>
    </row>
    <row r="174" spans="2:6" x14ac:dyDescent="0.25">
      <c r="C174" s="21"/>
      <c r="D174" s="21"/>
      <c r="E174" s="21"/>
      <c r="F174" s="21"/>
    </row>
    <row r="175" spans="2:6" x14ac:dyDescent="0.25">
      <c r="C175" s="21"/>
      <c r="D175" s="21"/>
      <c r="E175" s="21"/>
      <c r="F175" s="21"/>
    </row>
    <row r="176" spans="2:6" x14ac:dyDescent="0.25">
      <c r="C176" s="21"/>
      <c r="D176" s="21"/>
      <c r="E176" s="21"/>
      <c r="F176" s="21"/>
    </row>
    <row r="177" spans="3:6" x14ac:dyDescent="0.25">
      <c r="C177" s="21"/>
      <c r="D177" s="21"/>
      <c r="E177" s="21"/>
      <c r="F177" s="21"/>
    </row>
    <row r="178" spans="3:6" x14ac:dyDescent="0.25">
      <c r="C178" s="21"/>
      <c r="D178" s="21"/>
      <c r="E178" s="21"/>
      <c r="F178" s="21"/>
    </row>
    <row r="179" spans="3:6" x14ac:dyDescent="0.25">
      <c r="C179" s="21"/>
      <c r="D179" s="21"/>
      <c r="E179" s="21"/>
      <c r="F179" s="21"/>
    </row>
    <row r="180" spans="3:6" x14ac:dyDescent="0.25">
      <c r="C180" s="21"/>
      <c r="D180" s="21"/>
      <c r="E180" s="21"/>
      <c r="F180" s="21"/>
    </row>
    <row r="181" spans="3:6" x14ac:dyDescent="0.25">
      <c r="C181" s="21"/>
      <c r="D181" s="21"/>
      <c r="E181" s="21"/>
      <c r="F181" s="21"/>
    </row>
    <row r="182" spans="3:6" x14ac:dyDescent="0.25">
      <c r="C182" s="21"/>
      <c r="D182" s="21"/>
      <c r="E182" s="21"/>
      <c r="F182" s="21"/>
    </row>
    <row r="183" spans="3:6" x14ac:dyDescent="0.25">
      <c r="C183" s="21"/>
      <c r="D183" s="21"/>
      <c r="E183" s="21"/>
      <c r="F183" s="21"/>
    </row>
    <row r="184" spans="3:6" x14ac:dyDescent="0.25">
      <c r="C184" s="21"/>
      <c r="D184" s="21"/>
      <c r="E184" s="21"/>
      <c r="F184" s="21"/>
    </row>
    <row r="185" spans="3:6" x14ac:dyDescent="0.25">
      <c r="C185" s="21"/>
      <c r="D185" s="21"/>
      <c r="E185" s="21"/>
      <c r="F185" s="21"/>
    </row>
    <row r="186" spans="3:6" x14ac:dyDescent="0.25">
      <c r="C186" s="21"/>
      <c r="D186" s="21"/>
      <c r="E186" s="21"/>
      <c r="F186" s="21"/>
    </row>
    <row r="187" spans="3:6" x14ac:dyDescent="0.25">
      <c r="C187" s="21"/>
      <c r="D187" s="21"/>
      <c r="E187" s="21"/>
      <c r="F187" s="21"/>
    </row>
    <row r="188" spans="3:6" x14ac:dyDescent="0.25">
      <c r="C188" s="21"/>
      <c r="D188" s="21"/>
      <c r="E188" s="21"/>
      <c r="F188" s="21"/>
    </row>
    <row r="189" spans="3:6" x14ac:dyDescent="0.25">
      <c r="C189" s="21"/>
      <c r="D189" s="21"/>
      <c r="E189" s="21"/>
      <c r="F189" s="21"/>
    </row>
    <row r="190" spans="3:6" x14ac:dyDescent="0.25">
      <c r="C190" s="21"/>
      <c r="D190" s="21"/>
      <c r="E190" s="21"/>
      <c r="F190" s="21"/>
    </row>
    <row r="191" spans="3:6" x14ac:dyDescent="0.25">
      <c r="C191" s="21"/>
      <c r="D191" s="21"/>
      <c r="E191" s="21"/>
      <c r="F191" s="21"/>
    </row>
    <row r="192" spans="3:6" x14ac:dyDescent="0.25">
      <c r="C192" s="21"/>
      <c r="D192" s="21"/>
      <c r="E192" s="21"/>
      <c r="F192" s="21"/>
    </row>
    <row r="193" spans="3:6" x14ac:dyDescent="0.25">
      <c r="C193" s="21"/>
      <c r="D193" s="21"/>
      <c r="E193" s="21"/>
      <c r="F193" s="21"/>
    </row>
    <row r="194" spans="3:6" x14ac:dyDescent="0.25">
      <c r="C194" s="21"/>
      <c r="D194" s="21"/>
      <c r="E194" s="21"/>
      <c r="F194" s="21"/>
    </row>
    <row r="195" spans="3:6" x14ac:dyDescent="0.25">
      <c r="C195" s="21"/>
      <c r="D195" s="21"/>
      <c r="E195" s="21"/>
      <c r="F195" s="21"/>
    </row>
    <row r="196" spans="3:6" x14ac:dyDescent="0.25">
      <c r="C196" s="21"/>
      <c r="D196" s="21"/>
      <c r="E196" s="21"/>
      <c r="F196" s="21"/>
    </row>
    <row r="197" spans="3:6" x14ac:dyDescent="0.25">
      <c r="C197" s="21"/>
      <c r="D197" s="21"/>
      <c r="E197" s="21"/>
      <c r="F197" s="21"/>
    </row>
    <row r="198" spans="3:6" x14ac:dyDescent="0.25">
      <c r="C198" s="21"/>
      <c r="D198" s="21"/>
      <c r="E198" s="21"/>
      <c r="F198" s="21"/>
    </row>
    <row r="199" spans="3:6" x14ac:dyDescent="0.25">
      <c r="C199" s="21"/>
      <c r="D199" s="21"/>
      <c r="E199" s="21"/>
      <c r="F199" s="21"/>
    </row>
    <row r="200" spans="3:6" x14ac:dyDescent="0.25">
      <c r="C200" s="21"/>
      <c r="D200" s="21"/>
      <c r="E200" s="21"/>
      <c r="F200" s="21"/>
    </row>
    <row r="201" spans="3:6" x14ac:dyDescent="0.25">
      <c r="C201" s="21"/>
      <c r="D201" s="21"/>
      <c r="E201" s="21"/>
      <c r="F201" s="21"/>
    </row>
    <row r="202" spans="3:6" x14ac:dyDescent="0.25">
      <c r="C202" s="21"/>
      <c r="D202" s="21"/>
      <c r="E202" s="21"/>
      <c r="F202" s="21"/>
    </row>
    <row r="203" spans="3:6" x14ac:dyDescent="0.25">
      <c r="C203" s="21"/>
      <c r="D203" s="21"/>
      <c r="E203" s="21"/>
      <c r="F203" s="21"/>
    </row>
    <row r="204" spans="3:6" x14ac:dyDescent="0.25">
      <c r="C204" s="21"/>
      <c r="D204" s="21"/>
      <c r="E204" s="21"/>
      <c r="F204" s="21"/>
    </row>
    <row r="205" spans="3:6" x14ac:dyDescent="0.25">
      <c r="C205" s="21"/>
      <c r="D205" s="21"/>
      <c r="E205" s="21"/>
      <c r="F205" s="21"/>
    </row>
    <row r="206" spans="3:6" x14ac:dyDescent="0.25">
      <c r="C206" s="21"/>
      <c r="D206" s="21"/>
      <c r="E206" s="21"/>
      <c r="F206" s="21"/>
    </row>
    <row r="207" spans="3:6" x14ac:dyDescent="0.25">
      <c r="C207" s="21"/>
      <c r="D207" s="21"/>
      <c r="E207" s="21"/>
      <c r="F207" s="21"/>
    </row>
    <row r="208" spans="3:6" x14ac:dyDescent="0.25">
      <c r="C208" s="21"/>
      <c r="D208" s="21"/>
      <c r="E208" s="21"/>
      <c r="F208" s="21"/>
    </row>
    <row r="209" spans="3:6" x14ac:dyDescent="0.25">
      <c r="C209" s="21"/>
      <c r="D209" s="21"/>
      <c r="E209" s="21"/>
      <c r="F209" s="21"/>
    </row>
    <row r="210" spans="3:6" x14ac:dyDescent="0.25">
      <c r="C210" s="21"/>
      <c r="D210" s="21"/>
      <c r="E210" s="21"/>
      <c r="F210" s="21"/>
    </row>
    <row r="211" spans="3:6" x14ac:dyDescent="0.25">
      <c r="C211" s="21"/>
      <c r="D211" s="21"/>
      <c r="E211" s="21"/>
      <c r="F211" s="21"/>
    </row>
    <row r="212" spans="3:6" x14ac:dyDescent="0.25">
      <c r="C212" s="21"/>
      <c r="D212" s="21"/>
      <c r="E212" s="21"/>
      <c r="F212" s="21"/>
    </row>
    <row r="213" spans="3:6" x14ac:dyDescent="0.25">
      <c r="C213" s="21"/>
      <c r="D213" s="21"/>
      <c r="E213" s="21"/>
      <c r="F213" s="21"/>
    </row>
    <row r="214" spans="3:6" x14ac:dyDescent="0.25">
      <c r="C214" s="21"/>
      <c r="D214" s="21"/>
      <c r="E214" s="21"/>
      <c r="F214" s="21"/>
    </row>
    <row r="215" spans="3:6" x14ac:dyDescent="0.25">
      <c r="C215" s="21"/>
      <c r="D215" s="21"/>
      <c r="E215" s="21"/>
      <c r="F215" s="21"/>
    </row>
    <row r="216" spans="3:6" x14ac:dyDescent="0.25">
      <c r="C216" s="21"/>
      <c r="D216" s="21"/>
      <c r="E216" s="21"/>
      <c r="F216" s="21"/>
    </row>
    <row r="217" spans="3:6" x14ac:dyDescent="0.25">
      <c r="C217" s="21"/>
      <c r="D217" s="21"/>
      <c r="E217" s="21"/>
      <c r="F217" s="21"/>
    </row>
    <row r="218" spans="3:6" x14ac:dyDescent="0.25">
      <c r="C218" s="21"/>
      <c r="D218" s="21"/>
      <c r="E218" s="21"/>
      <c r="F218" s="21"/>
    </row>
    <row r="219" spans="3:6" x14ac:dyDescent="0.25">
      <c r="C219" s="21"/>
      <c r="D219" s="21"/>
      <c r="E219" s="21"/>
      <c r="F219" s="21"/>
    </row>
    <row r="220" spans="3:6" x14ac:dyDescent="0.25">
      <c r="C220" s="21"/>
      <c r="D220" s="21"/>
      <c r="E220" s="21"/>
      <c r="F220" s="21"/>
    </row>
    <row r="221" spans="3:6" x14ac:dyDescent="0.25">
      <c r="C221" s="21"/>
      <c r="D221" s="21"/>
      <c r="E221" s="21"/>
      <c r="F221" s="21"/>
    </row>
    <row r="222" spans="3:6" x14ac:dyDescent="0.25">
      <c r="C222" s="21"/>
      <c r="D222" s="21"/>
      <c r="E222" s="21"/>
      <c r="F222" s="21"/>
    </row>
    <row r="223" spans="3:6" x14ac:dyDescent="0.25">
      <c r="C223" s="21"/>
      <c r="D223" s="21"/>
      <c r="E223" s="21"/>
      <c r="F223" s="21"/>
    </row>
    <row r="224" spans="3:6" x14ac:dyDescent="0.25">
      <c r="C224" s="21"/>
      <c r="D224" s="21"/>
      <c r="E224" s="21"/>
      <c r="F224" s="21"/>
    </row>
    <row r="225" spans="3:6" x14ac:dyDescent="0.25">
      <c r="C225" s="21"/>
      <c r="D225" s="21"/>
      <c r="E225" s="21"/>
      <c r="F225" s="21"/>
    </row>
    <row r="226" spans="3:6" x14ac:dyDescent="0.25">
      <c r="C226" s="21"/>
      <c r="D226" s="21"/>
      <c r="E226" s="21"/>
      <c r="F226" s="21"/>
    </row>
    <row r="227" spans="3:6" x14ac:dyDescent="0.25">
      <c r="C227" s="21"/>
      <c r="D227" s="21"/>
      <c r="E227" s="21"/>
      <c r="F227" s="21"/>
    </row>
    <row r="228" spans="3:6" x14ac:dyDescent="0.25">
      <c r="C228" s="21"/>
      <c r="D228" s="21"/>
      <c r="E228" s="21"/>
      <c r="F228" s="21"/>
    </row>
    <row r="229" spans="3:6" x14ac:dyDescent="0.25">
      <c r="C229" s="21"/>
      <c r="D229" s="21"/>
      <c r="E229" s="21"/>
      <c r="F229" s="21"/>
    </row>
    <row r="230" spans="3:6" x14ac:dyDescent="0.25">
      <c r="C230" s="21"/>
      <c r="D230" s="21"/>
      <c r="E230" s="21"/>
      <c r="F230" s="21"/>
    </row>
    <row r="231" spans="3:6" x14ac:dyDescent="0.25">
      <c r="C231" s="21"/>
      <c r="D231" s="21"/>
      <c r="E231" s="21"/>
      <c r="F231" s="21"/>
    </row>
    <row r="232" spans="3:6" x14ac:dyDescent="0.25">
      <c r="C232" s="21"/>
      <c r="D232" s="21"/>
      <c r="E232" s="21"/>
      <c r="F232" s="21"/>
    </row>
    <row r="233" spans="3:6" x14ac:dyDescent="0.25">
      <c r="C233" s="21"/>
      <c r="D233" s="21"/>
      <c r="E233" s="21"/>
      <c r="F233" s="21"/>
    </row>
    <row r="234" spans="3:6" x14ac:dyDescent="0.25">
      <c r="C234" s="21"/>
      <c r="D234" s="21"/>
      <c r="E234" s="21"/>
      <c r="F234" s="21"/>
    </row>
    <row r="235" spans="3:6" x14ac:dyDescent="0.25">
      <c r="C235" s="21"/>
      <c r="D235" s="21"/>
      <c r="E235" s="21"/>
      <c r="F235" s="21"/>
    </row>
    <row r="236" spans="3:6" x14ac:dyDescent="0.25">
      <c r="C236" s="21"/>
      <c r="D236" s="21"/>
      <c r="E236" s="21"/>
      <c r="F236" s="21"/>
    </row>
    <row r="237" spans="3:6" x14ac:dyDescent="0.25">
      <c r="C237" s="21"/>
      <c r="D237" s="21"/>
      <c r="E237" s="21"/>
      <c r="F237" s="21"/>
    </row>
    <row r="238" spans="3:6" x14ac:dyDescent="0.25">
      <c r="C238" s="21"/>
      <c r="D238" s="21"/>
      <c r="E238" s="21"/>
      <c r="F238" s="21"/>
    </row>
    <row r="239" spans="3:6" x14ac:dyDescent="0.25">
      <c r="C239" s="21"/>
      <c r="D239" s="21"/>
      <c r="E239" s="21"/>
      <c r="F239" s="21"/>
    </row>
    <row r="240" spans="3:6" x14ac:dyDescent="0.25">
      <c r="C240" s="21"/>
      <c r="D240" s="21"/>
      <c r="E240" s="21"/>
      <c r="F240" s="21"/>
    </row>
    <row r="241" spans="3:6" x14ac:dyDescent="0.25">
      <c r="C241" s="21"/>
      <c r="D241" s="21"/>
      <c r="E241" s="21"/>
      <c r="F241" s="21"/>
    </row>
    <row r="242" spans="3:6" x14ac:dyDescent="0.25">
      <c r="C242" s="21"/>
      <c r="D242" s="21"/>
      <c r="E242" s="21"/>
      <c r="F242" s="21"/>
    </row>
    <row r="243" spans="3:6" x14ac:dyDescent="0.25">
      <c r="C243" s="21"/>
      <c r="D243" s="21"/>
      <c r="E243" s="21"/>
      <c r="F243" s="21"/>
    </row>
    <row r="244" spans="3:6" x14ac:dyDescent="0.25">
      <c r="C244" s="21"/>
      <c r="D244" s="21"/>
      <c r="E244" s="21"/>
      <c r="F244" s="21"/>
    </row>
    <row r="245" spans="3:6" x14ac:dyDescent="0.25">
      <c r="C245" s="21"/>
      <c r="D245" s="21"/>
      <c r="E245" s="21"/>
      <c r="F245" s="21"/>
    </row>
  </sheetData>
  <mergeCells count="10">
    <mergeCell ref="A123:B123"/>
    <mergeCell ref="A134:B134"/>
    <mergeCell ref="D1:E1"/>
    <mergeCell ref="A2:E2"/>
    <mergeCell ref="A3:E3"/>
    <mergeCell ref="A6:A7"/>
    <mergeCell ref="B6:B7"/>
    <mergeCell ref="C6:C9"/>
    <mergeCell ref="D6:D8"/>
    <mergeCell ref="E6:E8"/>
  </mergeCells>
  <pageMargins left="0.51181102362204722" right="0.31496062992125984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J19" sqref="J19"/>
    </sheetView>
  </sheetViews>
  <sheetFormatPr defaultRowHeight="15" x14ac:dyDescent="0.25"/>
  <cols>
    <col min="1" max="1" width="3.85546875" style="1" customWidth="1"/>
    <col min="2" max="2" width="5.28515625" style="1" customWidth="1"/>
    <col min="3" max="3" width="8.5703125" style="1" customWidth="1"/>
    <col min="4" max="4" width="44.140625" style="1" customWidth="1"/>
    <col min="5" max="5" width="12.140625" style="1" customWidth="1"/>
    <col min="6" max="6" width="13.28515625" style="1" customWidth="1"/>
    <col min="7" max="7" width="11" style="1" customWidth="1"/>
    <col min="8" max="9" width="10" style="1" bestFit="1" customWidth="1"/>
    <col min="10" max="256" width="9.140625" style="1"/>
    <col min="257" max="257" width="4.7109375" style="1" customWidth="1"/>
    <col min="258" max="258" width="6.140625" style="1" customWidth="1"/>
    <col min="259" max="259" width="9.140625" style="1"/>
    <col min="260" max="260" width="37.7109375" style="1" customWidth="1"/>
    <col min="261" max="261" width="12.140625" style="1" customWidth="1"/>
    <col min="262" max="262" width="13.28515625" style="1" customWidth="1"/>
    <col min="263" max="263" width="11.28515625" style="1" customWidth="1"/>
    <col min="264" max="512" width="9.140625" style="1"/>
    <col min="513" max="513" width="4.7109375" style="1" customWidth="1"/>
    <col min="514" max="514" width="6.140625" style="1" customWidth="1"/>
    <col min="515" max="515" width="9.140625" style="1"/>
    <col min="516" max="516" width="37.7109375" style="1" customWidth="1"/>
    <col min="517" max="517" width="12.140625" style="1" customWidth="1"/>
    <col min="518" max="518" width="13.28515625" style="1" customWidth="1"/>
    <col min="519" max="519" width="11.28515625" style="1" customWidth="1"/>
    <col min="520" max="768" width="9.140625" style="1"/>
    <col min="769" max="769" width="4.7109375" style="1" customWidth="1"/>
    <col min="770" max="770" width="6.140625" style="1" customWidth="1"/>
    <col min="771" max="771" width="9.140625" style="1"/>
    <col min="772" max="772" width="37.7109375" style="1" customWidth="1"/>
    <col min="773" max="773" width="12.140625" style="1" customWidth="1"/>
    <col min="774" max="774" width="13.28515625" style="1" customWidth="1"/>
    <col min="775" max="775" width="11.28515625" style="1" customWidth="1"/>
    <col min="776" max="1024" width="9.140625" style="1"/>
    <col min="1025" max="1025" width="4.7109375" style="1" customWidth="1"/>
    <col min="1026" max="1026" width="6.140625" style="1" customWidth="1"/>
    <col min="1027" max="1027" width="9.140625" style="1"/>
    <col min="1028" max="1028" width="37.7109375" style="1" customWidth="1"/>
    <col min="1029" max="1029" width="12.140625" style="1" customWidth="1"/>
    <col min="1030" max="1030" width="13.28515625" style="1" customWidth="1"/>
    <col min="1031" max="1031" width="11.28515625" style="1" customWidth="1"/>
    <col min="1032" max="1280" width="9.140625" style="1"/>
    <col min="1281" max="1281" width="4.7109375" style="1" customWidth="1"/>
    <col min="1282" max="1282" width="6.140625" style="1" customWidth="1"/>
    <col min="1283" max="1283" width="9.140625" style="1"/>
    <col min="1284" max="1284" width="37.7109375" style="1" customWidth="1"/>
    <col min="1285" max="1285" width="12.140625" style="1" customWidth="1"/>
    <col min="1286" max="1286" width="13.28515625" style="1" customWidth="1"/>
    <col min="1287" max="1287" width="11.28515625" style="1" customWidth="1"/>
    <col min="1288" max="1536" width="9.140625" style="1"/>
    <col min="1537" max="1537" width="4.7109375" style="1" customWidth="1"/>
    <col min="1538" max="1538" width="6.140625" style="1" customWidth="1"/>
    <col min="1539" max="1539" width="9.140625" style="1"/>
    <col min="1540" max="1540" width="37.7109375" style="1" customWidth="1"/>
    <col min="1541" max="1541" width="12.140625" style="1" customWidth="1"/>
    <col min="1542" max="1542" width="13.28515625" style="1" customWidth="1"/>
    <col min="1543" max="1543" width="11.28515625" style="1" customWidth="1"/>
    <col min="1544" max="1792" width="9.140625" style="1"/>
    <col min="1793" max="1793" width="4.7109375" style="1" customWidth="1"/>
    <col min="1794" max="1794" width="6.140625" style="1" customWidth="1"/>
    <col min="1795" max="1795" width="9.140625" style="1"/>
    <col min="1796" max="1796" width="37.7109375" style="1" customWidth="1"/>
    <col min="1797" max="1797" width="12.140625" style="1" customWidth="1"/>
    <col min="1798" max="1798" width="13.28515625" style="1" customWidth="1"/>
    <col min="1799" max="1799" width="11.28515625" style="1" customWidth="1"/>
    <col min="1800" max="2048" width="9.140625" style="1"/>
    <col min="2049" max="2049" width="4.7109375" style="1" customWidth="1"/>
    <col min="2050" max="2050" width="6.140625" style="1" customWidth="1"/>
    <col min="2051" max="2051" width="9.140625" style="1"/>
    <col min="2052" max="2052" width="37.7109375" style="1" customWidth="1"/>
    <col min="2053" max="2053" width="12.140625" style="1" customWidth="1"/>
    <col min="2054" max="2054" width="13.28515625" style="1" customWidth="1"/>
    <col min="2055" max="2055" width="11.28515625" style="1" customWidth="1"/>
    <col min="2056" max="2304" width="9.140625" style="1"/>
    <col min="2305" max="2305" width="4.7109375" style="1" customWidth="1"/>
    <col min="2306" max="2306" width="6.140625" style="1" customWidth="1"/>
    <col min="2307" max="2307" width="9.140625" style="1"/>
    <col min="2308" max="2308" width="37.7109375" style="1" customWidth="1"/>
    <col min="2309" max="2309" width="12.140625" style="1" customWidth="1"/>
    <col min="2310" max="2310" width="13.28515625" style="1" customWidth="1"/>
    <col min="2311" max="2311" width="11.28515625" style="1" customWidth="1"/>
    <col min="2312" max="2560" width="9.140625" style="1"/>
    <col min="2561" max="2561" width="4.7109375" style="1" customWidth="1"/>
    <col min="2562" max="2562" width="6.140625" style="1" customWidth="1"/>
    <col min="2563" max="2563" width="9.140625" style="1"/>
    <col min="2564" max="2564" width="37.7109375" style="1" customWidth="1"/>
    <col min="2565" max="2565" width="12.140625" style="1" customWidth="1"/>
    <col min="2566" max="2566" width="13.28515625" style="1" customWidth="1"/>
    <col min="2567" max="2567" width="11.28515625" style="1" customWidth="1"/>
    <col min="2568" max="2816" width="9.140625" style="1"/>
    <col min="2817" max="2817" width="4.7109375" style="1" customWidth="1"/>
    <col min="2818" max="2818" width="6.140625" style="1" customWidth="1"/>
    <col min="2819" max="2819" width="9.140625" style="1"/>
    <col min="2820" max="2820" width="37.7109375" style="1" customWidth="1"/>
    <col min="2821" max="2821" width="12.140625" style="1" customWidth="1"/>
    <col min="2822" max="2822" width="13.28515625" style="1" customWidth="1"/>
    <col min="2823" max="2823" width="11.28515625" style="1" customWidth="1"/>
    <col min="2824" max="3072" width="9.140625" style="1"/>
    <col min="3073" max="3073" width="4.7109375" style="1" customWidth="1"/>
    <col min="3074" max="3074" width="6.140625" style="1" customWidth="1"/>
    <col min="3075" max="3075" width="9.140625" style="1"/>
    <col min="3076" max="3076" width="37.7109375" style="1" customWidth="1"/>
    <col min="3077" max="3077" width="12.140625" style="1" customWidth="1"/>
    <col min="3078" max="3078" width="13.28515625" style="1" customWidth="1"/>
    <col min="3079" max="3079" width="11.28515625" style="1" customWidth="1"/>
    <col min="3080" max="3328" width="9.140625" style="1"/>
    <col min="3329" max="3329" width="4.7109375" style="1" customWidth="1"/>
    <col min="3330" max="3330" width="6.140625" style="1" customWidth="1"/>
    <col min="3331" max="3331" width="9.140625" style="1"/>
    <col min="3332" max="3332" width="37.7109375" style="1" customWidth="1"/>
    <col min="3333" max="3333" width="12.140625" style="1" customWidth="1"/>
    <col min="3334" max="3334" width="13.28515625" style="1" customWidth="1"/>
    <col min="3335" max="3335" width="11.28515625" style="1" customWidth="1"/>
    <col min="3336" max="3584" width="9.140625" style="1"/>
    <col min="3585" max="3585" width="4.7109375" style="1" customWidth="1"/>
    <col min="3586" max="3586" width="6.140625" style="1" customWidth="1"/>
    <col min="3587" max="3587" width="9.140625" style="1"/>
    <col min="3588" max="3588" width="37.7109375" style="1" customWidth="1"/>
    <col min="3589" max="3589" width="12.140625" style="1" customWidth="1"/>
    <col min="3590" max="3590" width="13.28515625" style="1" customWidth="1"/>
    <col min="3591" max="3591" width="11.28515625" style="1" customWidth="1"/>
    <col min="3592" max="3840" width="9.140625" style="1"/>
    <col min="3841" max="3841" width="4.7109375" style="1" customWidth="1"/>
    <col min="3842" max="3842" width="6.140625" style="1" customWidth="1"/>
    <col min="3843" max="3843" width="9.140625" style="1"/>
    <col min="3844" max="3844" width="37.7109375" style="1" customWidth="1"/>
    <col min="3845" max="3845" width="12.140625" style="1" customWidth="1"/>
    <col min="3846" max="3846" width="13.28515625" style="1" customWidth="1"/>
    <col min="3847" max="3847" width="11.28515625" style="1" customWidth="1"/>
    <col min="3848" max="4096" width="9.140625" style="1"/>
    <col min="4097" max="4097" width="4.7109375" style="1" customWidth="1"/>
    <col min="4098" max="4098" width="6.140625" style="1" customWidth="1"/>
    <col min="4099" max="4099" width="9.140625" style="1"/>
    <col min="4100" max="4100" width="37.7109375" style="1" customWidth="1"/>
    <col min="4101" max="4101" width="12.140625" style="1" customWidth="1"/>
    <col min="4102" max="4102" width="13.28515625" style="1" customWidth="1"/>
    <col min="4103" max="4103" width="11.28515625" style="1" customWidth="1"/>
    <col min="4104" max="4352" width="9.140625" style="1"/>
    <col min="4353" max="4353" width="4.7109375" style="1" customWidth="1"/>
    <col min="4354" max="4354" width="6.140625" style="1" customWidth="1"/>
    <col min="4355" max="4355" width="9.140625" style="1"/>
    <col min="4356" max="4356" width="37.7109375" style="1" customWidth="1"/>
    <col min="4357" max="4357" width="12.140625" style="1" customWidth="1"/>
    <col min="4358" max="4358" width="13.28515625" style="1" customWidth="1"/>
    <col min="4359" max="4359" width="11.28515625" style="1" customWidth="1"/>
    <col min="4360" max="4608" width="9.140625" style="1"/>
    <col min="4609" max="4609" width="4.7109375" style="1" customWidth="1"/>
    <col min="4610" max="4610" width="6.140625" style="1" customWidth="1"/>
    <col min="4611" max="4611" width="9.140625" style="1"/>
    <col min="4612" max="4612" width="37.7109375" style="1" customWidth="1"/>
    <col min="4613" max="4613" width="12.140625" style="1" customWidth="1"/>
    <col min="4614" max="4614" width="13.28515625" style="1" customWidth="1"/>
    <col min="4615" max="4615" width="11.28515625" style="1" customWidth="1"/>
    <col min="4616" max="4864" width="9.140625" style="1"/>
    <col min="4865" max="4865" width="4.7109375" style="1" customWidth="1"/>
    <col min="4866" max="4866" width="6.140625" style="1" customWidth="1"/>
    <col min="4867" max="4867" width="9.140625" style="1"/>
    <col min="4868" max="4868" width="37.7109375" style="1" customWidth="1"/>
    <col min="4869" max="4869" width="12.140625" style="1" customWidth="1"/>
    <col min="4870" max="4870" width="13.28515625" style="1" customWidth="1"/>
    <col min="4871" max="4871" width="11.28515625" style="1" customWidth="1"/>
    <col min="4872" max="5120" width="9.140625" style="1"/>
    <col min="5121" max="5121" width="4.7109375" style="1" customWidth="1"/>
    <col min="5122" max="5122" width="6.140625" style="1" customWidth="1"/>
    <col min="5123" max="5123" width="9.140625" style="1"/>
    <col min="5124" max="5124" width="37.7109375" style="1" customWidth="1"/>
    <col min="5125" max="5125" width="12.140625" style="1" customWidth="1"/>
    <col min="5126" max="5126" width="13.28515625" style="1" customWidth="1"/>
    <col min="5127" max="5127" width="11.28515625" style="1" customWidth="1"/>
    <col min="5128" max="5376" width="9.140625" style="1"/>
    <col min="5377" max="5377" width="4.7109375" style="1" customWidth="1"/>
    <col min="5378" max="5378" width="6.140625" style="1" customWidth="1"/>
    <col min="5379" max="5379" width="9.140625" style="1"/>
    <col min="5380" max="5380" width="37.7109375" style="1" customWidth="1"/>
    <col min="5381" max="5381" width="12.140625" style="1" customWidth="1"/>
    <col min="5382" max="5382" width="13.28515625" style="1" customWidth="1"/>
    <col min="5383" max="5383" width="11.28515625" style="1" customWidth="1"/>
    <col min="5384" max="5632" width="9.140625" style="1"/>
    <col min="5633" max="5633" width="4.7109375" style="1" customWidth="1"/>
    <col min="5634" max="5634" width="6.140625" style="1" customWidth="1"/>
    <col min="5635" max="5635" width="9.140625" style="1"/>
    <col min="5636" max="5636" width="37.7109375" style="1" customWidth="1"/>
    <col min="5637" max="5637" width="12.140625" style="1" customWidth="1"/>
    <col min="5638" max="5638" width="13.28515625" style="1" customWidth="1"/>
    <col min="5639" max="5639" width="11.28515625" style="1" customWidth="1"/>
    <col min="5640" max="5888" width="9.140625" style="1"/>
    <col min="5889" max="5889" width="4.7109375" style="1" customWidth="1"/>
    <col min="5890" max="5890" width="6.140625" style="1" customWidth="1"/>
    <col min="5891" max="5891" width="9.140625" style="1"/>
    <col min="5892" max="5892" width="37.7109375" style="1" customWidth="1"/>
    <col min="5893" max="5893" width="12.140625" style="1" customWidth="1"/>
    <col min="5894" max="5894" width="13.28515625" style="1" customWidth="1"/>
    <col min="5895" max="5895" width="11.28515625" style="1" customWidth="1"/>
    <col min="5896" max="6144" width="9.140625" style="1"/>
    <col min="6145" max="6145" width="4.7109375" style="1" customWidth="1"/>
    <col min="6146" max="6146" width="6.140625" style="1" customWidth="1"/>
    <col min="6147" max="6147" width="9.140625" style="1"/>
    <col min="6148" max="6148" width="37.7109375" style="1" customWidth="1"/>
    <col min="6149" max="6149" width="12.140625" style="1" customWidth="1"/>
    <col min="6150" max="6150" width="13.28515625" style="1" customWidth="1"/>
    <col min="6151" max="6151" width="11.28515625" style="1" customWidth="1"/>
    <col min="6152" max="6400" width="9.140625" style="1"/>
    <col min="6401" max="6401" width="4.7109375" style="1" customWidth="1"/>
    <col min="6402" max="6402" width="6.140625" style="1" customWidth="1"/>
    <col min="6403" max="6403" width="9.140625" style="1"/>
    <col min="6404" max="6404" width="37.7109375" style="1" customWidth="1"/>
    <col min="6405" max="6405" width="12.140625" style="1" customWidth="1"/>
    <col min="6406" max="6406" width="13.28515625" style="1" customWidth="1"/>
    <col min="6407" max="6407" width="11.28515625" style="1" customWidth="1"/>
    <col min="6408" max="6656" width="9.140625" style="1"/>
    <col min="6657" max="6657" width="4.7109375" style="1" customWidth="1"/>
    <col min="6658" max="6658" width="6.140625" style="1" customWidth="1"/>
    <col min="6659" max="6659" width="9.140625" style="1"/>
    <col min="6660" max="6660" width="37.7109375" style="1" customWidth="1"/>
    <col min="6661" max="6661" width="12.140625" style="1" customWidth="1"/>
    <col min="6662" max="6662" width="13.28515625" style="1" customWidth="1"/>
    <col min="6663" max="6663" width="11.28515625" style="1" customWidth="1"/>
    <col min="6664" max="6912" width="9.140625" style="1"/>
    <col min="6913" max="6913" width="4.7109375" style="1" customWidth="1"/>
    <col min="6914" max="6914" width="6.140625" style="1" customWidth="1"/>
    <col min="6915" max="6915" width="9.140625" style="1"/>
    <col min="6916" max="6916" width="37.7109375" style="1" customWidth="1"/>
    <col min="6917" max="6917" width="12.140625" style="1" customWidth="1"/>
    <col min="6918" max="6918" width="13.28515625" style="1" customWidth="1"/>
    <col min="6919" max="6919" width="11.28515625" style="1" customWidth="1"/>
    <col min="6920" max="7168" width="9.140625" style="1"/>
    <col min="7169" max="7169" width="4.7109375" style="1" customWidth="1"/>
    <col min="7170" max="7170" width="6.140625" style="1" customWidth="1"/>
    <col min="7171" max="7171" width="9.140625" style="1"/>
    <col min="7172" max="7172" width="37.7109375" style="1" customWidth="1"/>
    <col min="7173" max="7173" width="12.140625" style="1" customWidth="1"/>
    <col min="7174" max="7174" width="13.28515625" style="1" customWidth="1"/>
    <col min="7175" max="7175" width="11.28515625" style="1" customWidth="1"/>
    <col min="7176" max="7424" width="9.140625" style="1"/>
    <col min="7425" max="7425" width="4.7109375" style="1" customWidth="1"/>
    <col min="7426" max="7426" width="6.140625" style="1" customWidth="1"/>
    <col min="7427" max="7427" width="9.140625" style="1"/>
    <col min="7428" max="7428" width="37.7109375" style="1" customWidth="1"/>
    <col min="7429" max="7429" width="12.140625" style="1" customWidth="1"/>
    <col min="7430" max="7430" width="13.28515625" style="1" customWidth="1"/>
    <col min="7431" max="7431" width="11.28515625" style="1" customWidth="1"/>
    <col min="7432" max="7680" width="9.140625" style="1"/>
    <col min="7681" max="7681" width="4.7109375" style="1" customWidth="1"/>
    <col min="7682" max="7682" width="6.140625" style="1" customWidth="1"/>
    <col min="7683" max="7683" width="9.140625" style="1"/>
    <col min="7684" max="7684" width="37.7109375" style="1" customWidth="1"/>
    <col min="7685" max="7685" width="12.140625" style="1" customWidth="1"/>
    <col min="7686" max="7686" width="13.28515625" style="1" customWidth="1"/>
    <col min="7687" max="7687" width="11.28515625" style="1" customWidth="1"/>
    <col min="7688" max="7936" width="9.140625" style="1"/>
    <col min="7937" max="7937" width="4.7109375" style="1" customWidth="1"/>
    <col min="7938" max="7938" width="6.140625" style="1" customWidth="1"/>
    <col min="7939" max="7939" width="9.140625" style="1"/>
    <col min="7940" max="7940" width="37.7109375" style="1" customWidth="1"/>
    <col min="7941" max="7941" width="12.140625" style="1" customWidth="1"/>
    <col min="7942" max="7942" width="13.28515625" style="1" customWidth="1"/>
    <col min="7943" max="7943" width="11.28515625" style="1" customWidth="1"/>
    <col min="7944" max="8192" width="9.140625" style="1"/>
    <col min="8193" max="8193" width="4.7109375" style="1" customWidth="1"/>
    <col min="8194" max="8194" width="6.140625" style="1" customWidth="1"/>
    <col min="8195" max="8195" width="9.140625" style="1"/>
    <col min="8196" max="8196" width="37.7109375" style="1" customWidth="1"/>
    <col min="8197" max="8197" width="12.140625" style="1" customWidth="1"/>
    <col min="8198" max="8198" width="13.28515625" style="1" customWidth="1"/>
    <col min="8199" max="8199" width="11.28515625" style="1" customWidth="1"/>
    <col min="8200" max="8448" width="9.140625" style="1"/>
    <col min="8449" max="8449" width="4.7109375" style="1" customWidth="1"/>
    <col min="8450" max="8450" width="6.140625" style="1" customWidth="1"/>
    <col min="8451" max="8451" width="9.140625" style="1"/>
    <col min="8452" max="8452" width="37.7109375" style="1" customWidth="1"/>
    <col min="8453" max="8453" width="12.140625" style="1" customWidth="1"/>
    <col min="8454" max="8454" width="13.28515625" style="1" customWidth="1"/>
    <col min="8455" max="8455" width="11.28515625" style="1" customWidth="1"/>
    <col min="8456" max="8704" width="9.140625" style="1"/>
    <col min="8705" max="8705" width="4.7109375" style="1" customWidth="1"/>
    <col min="8706" max="8706" width="6.140625" style="1" customWidth="1"/>
    <col min="8707" max="8707" width="9.140625" style="1"/>
    <col min="8708" max="8708" width="37.7109375" style="1" customWidth="1"/>
    <col min="8709" max="8709" width="12.140625" style="1" customWidth="1"/>
    <col min="8710" max="8710" width="13.28515625" style="1" customWidth="1"/>
    <col min="8711" max="8711" width="11.28515625" style="1" customWidth="1"/>
    <col min="8712" max="8960" width="9.140625" style="1"/>
    <col min="8961" max="8961" width="4.7109375" style="1" customWidth="1"/>
    <col min="8962" max="8962" width="6.140625" style="1" customWidth="1"/>
    <col min="8963" max="8963" width="9.140625" style="1"/>
    <col min="8964" max="8964" width="37.7109375" style="1" customWidth="1"/>
    <col min="8965" max="8965" width="12.140625" style="1" customWidth="1"/>
    <col min="8966" max="8966" width="13.28515625" style="1" customWidth="1"/>
    <col min="8967" max="8967" width="11.28515625" style="1" customWidth="1"/>
    <col min="8968" max="9216" width="9.140625" style="1"/>
    <col min="9217" max="9217" width="4.7109375" style="1" customWidth="1"/>
    <col min="9218" max="9218" width="6.140625" style="1" customWidth="1"/>
    <col min="9219" max="9219" width="9.140625" style="1"/>
    <col min="9220" max="9220" width="37.7109375" style="1" customWidth="1"/>
    <col min="9221" max="9221" width="12.140625" style="1" customWidth="1"/>
    <col min="9222" max="9222" width="13.28515625" style="1" customWidth="1"/>
    <col min="9223" max="9223" width="11.28515625" style="1" customWidth="1"/>
    <col min="9224" max="9472" width="9.140625" style="1"/>
    <col min="9473" max="9473" width="4.7109375" style="1" customWidth="1"/>
    <col min="9474" max="9474" width="6.140625" style="1" customWidth="1"/>
    <col min="9475" max="9475" width="9.140625" style="1"/>
    <col min="9476" max="9476" width="37.7109375" style="1" customWidth="1"/>
    <col min="9477" max="9477" width="12.140625" style="1" customWidth="1"/>
    <col min="9478" max="9478" width="13.28515625" style="1" customWidth="1"/>
    <col min="9479" max="9479" width="11.28515625" style="1" customWidth="1"/>
    <col min="9480" max="9728" width="9.140625" style="1"/>
    <col min="9729" max="9729" width="4.7109375" style="1" customWidth="1"/>
    <col min="9730" max="9730" width="6.140625" style="1" customWidth="1"/>
    <col min="9731" max="9731" width="9.140625" style="1"/>
    <col min="9732" max="9732" width="37.7109375" style="1" customWidth="1"/>
    <col min="9733" max="9733" width="12.140625" style="1" customWidth="1"/>
    <col min="9734" max="9734" width="13.28515625" style="1" customWidth="1"/>
    <col min="9735" max="9735" width="11.28515625" style="1" customWidth="1"/>
    <col min="9736" max="9984" width="9.140625" style="1"/>
    <col min="9985" max="9985" width="4.7109375" style="1" customWidth="1"/>
    <col min="9986" max="9986" width="6.140625" style="1" customWidth="1"/>
    <col min="9987" max="9987" width="9.140625" style="1"/>
    <col min="9988" max="9988" width="37.7109375" style="1" customWidth="1"/>
    <col min="9989" max="9989" width="12.140625" style="1" customWidth="1"/>
    <col min="9990" max="9990" width="13.28515625" style="1" customWidth="1"/>
    <col min="9991" max="9991" width="11.28515625" style="1" customWidth="1"/>
    <col min="9992" max="10240" width="9.140625" style="1"/>
    <col min="10241" max="10241" width="4.7109375" style="1" customWidth="1"/>
    <col min="10242" max="10242" width="6.140625" style="1" customWidth="1"/>
    <col min="10243" max="10243" width="9.140625" style="1"/>
    <col min="10244" max="10244" width="37.7109375" style="1" customWidth="1"/>
    <col min="10245" max="10245" width="12.140625" style="1" customWidth="1"/>
    <col min="10246" max="10246" width="13.28515625" style="1" customWidth="1"/>
    <col min="10247" max="10247" width="11.28515625" style="1" customWidth="1"/>
    <col min="10248" max="10496" width="9.140625" style="1"/>
    <col min="10497" max="10497" width="4.7109375" style="1" customWidth="1"/>
    <col min="10498" max="10498" width="6.140625" style="1" customWidth="1"/>
    <col min="10499" max="10499" width="9.140625" style="1"/>
    <col min="10500" max="10500" width="37.7109375" style="1" customWidth="1"/>
    <col min="10501" max="10501" width="12.140625" style="1" customWidth="1"/>
    <col min="10502" max="10502" width="13.28515625" style="1" customWidth="1"/>
    <col min="10503" max="10503" width="11.28515625" style="1" customWidth="1"/>
    <col min="10504" max="10752" width="9.140625" style="1"/>
    <col min="10753" max="10753" width="4.7109375" style="1" customWidth="1"/>
    <col min="10754" max="10754" width="6.140625" style="1" customWidth="1"/>
    <col min="10755" max="10755" width="9.140625" style="1"/>
    <col min="10756" max="10756" width="37.7109375" style="1" customWidth="1"/>
    <col min="10757" max="10757" width="12.140625" style="1" customWidth="1"/>
    <col min="10758" max="10758" width="13.28515625" style="1" customWidth="1"/>
    <col min="10759" max="10759" width="11.28515625" style="1" customWidth="1"/>
    <col min="10760" max="11008" width="9.140625" style="1"/>
    <col min="11009" max="11009" width="4.7109375" style="1" customWidth="1"/>
    <col min="11010" max="11010" width="6.140625" style="1" customWidth="1"/>
    <col min="11011" max="11011" width="9.140625" style="1"/>
    <col min="11012" max="11012" width="37.7109375" style="1" customWidth="1"/>
    <col min="11013" max="11013" width="12.140625" style="1" customWidth="1"/>
    <col min="11014" max="11014" width="13.28515625" style="1" customWidth="1"/>
    <col min="11015" max="11015" width="11.28515625" style="1" customWidth="1"/>
    <col min="11016" max="11264" width="9.140625" style="1"/>
    <col min="11265" max="11265" width="4.7109375" style="1" customWidth="1"/>
    <col min="11266" max="11266" width="6.140625" style="1" customWidth="1"/>
    <col min="11267" max="11267" width="9.140625" style="1"/>
    <col min="11268" max="11268" width="37.7109375" style="1" customWidth="1"/>
    <col min="11269" max="11269" width="12.140625" style="1" customWidth="1"/>
    <col min="11270" max="11270" width="13.28515625" style="1" customWidth="1"/>
    <col min="11271" max="11271" width="11.28515625" style="1" customWidth="1"/>
    <col min="11272" max="11520" width="9.140625" style="1"/>
    <col min="11521" max="11521" width="4.7109375" style="1" customWidth="1"/>
    <col min="11522" max="11522" width="6.140625" style="1" customWidth="1"/>
    <col min="11523" max="11523" width="9.140625" style="1"/>
    <col min="11524" max="11524" width="37.7109375" style="1" customWidth="1"/>
    <col min="11525" max="11525" width="12.140625" style="1" customWidth="1"/>
    <col min="11526" max="11526" width="13.28515625" style="1" customWidth="1"/>
    <col min="11527" max="11527" width="11.28515625" style="1" customWidth="1"/>
    <col min="11528" max="11776" width="9.140625" style="1"/>
    <col min="11777" max="11777" width="4.7109375" style="1" customWidth="1"/>
    <col min="11778" max="11778" width="6.140625" style="1" customWidth="1"/>
    <col min="11779" max="11779" width="9.140625" style="1"/>
    <col min="11780" max="11780" width="37.7109375" style="1" customWidth="1"/>
    <col min="11781" max="11781" width="12.140625" style="1" customWidth="1"/>
    <col min="11782" max="11782" width="13.28515625" style="1" customWidth="1"/>
    <col min="11783" max="11783" width="11.28515625" style="1" customWidth="1"/>
    <col min="11784" max="12032" width="9.140625" style="1"/>
    <col min="12033" max="12033" width="4.7109375" style="1" customWidth="1"/>
    <col min="12034" max="12034" width="6.140625" style="1" customWidth="1"/>
    <col min="12035" max="12035" width="9.140625" style="1"/>
    <col min="12036" max="12036" width="37.7109375" style="1" customWidth="1"/>
    <col min="12037" max="12037" width="12.140625" style="1" customWidth="1"/>
    <col min="12038" max="12038" width="13.28515625" style="1" customWidth="1"/>
    <col min="12039" max="12039" width="11.28515625" style="1" customWidth="1"/>
    <col min="12040" max="12288" width="9.140625" style="1"/>
    <col min="12289" max="12289" width="4.7109375" style="1" customWidth="1"/>
    <col min="12290" max="12290" width="6.140625" style="1" customWidth="1"/>
    <col min="12291" max="12291" width="9.140625" style="1"/>
    <col min="12292" max="12292" width="37.7109375" style="1" customWidth="1"/>
    <col min="12293" max="12293" width="12.140625" style="1" customWidth="1"/>
    <col min="12294" max="12294" width="13.28515625" style="1" customWidth="1"/>
    <col min="12295" max="12295" width="11.28515625" style="1" customWidth="1"/>
    <col min="12296" max="12544" width="9.140625" style="1"/>
    <col min="12545" max="12545" width="4.7109375" style="1" customWidth="1"/>
    <col min="12546" max="12546" width="6.140625" style="1" customWidth="1"/>
    <col min="12547" max="12547" width="9.140625" style="1"/>
    <col min="12548" max="12548" width="37.7109375" style="1" customWidth="1"/>
    <col min="12549" max="12549" width="12.140625" style="1" customWidth="1"/>
    <col min="12550" max="12550" width="13.28515625" style="1" customWidth="1"/>
    <col min="12551" max="12551" width="11.28515625" style="1" customWidth="1"/>
    <col min="12552" max="12800" width="9.140625" style="1"/>
    <col min="12801" max="12801" width="4.7109375" style="1" customWidth="1"/>
    <col min="12802" max="12802" width="6.140625" style="1" customWidth="1"/>
    <col min="12803" max="12803" width="9.140625" style="1"/>
    <col min="12804" max="12804" width="37.7109375" style="1" customWidth="1"/>
    <col min="12805" max="12805" width="12.140625" style="1" customWidth="1"/>
    <col min="12806" max="12806" width="13.28515625" style="1" customWidth="1"/>
    <col min="12807" max="12807" width="11.28515625" style="1" customWidth="1"/>
    <col min="12808" max="13056" width="9.140625" style="1"/>
    <col min="13057" max="13057" width="4.7109375" style="1" customWidth="1"/>
    <col min="13058" max="13058" width="6.140625" style="1" customWidth="1"/>
    <col min="13059" max="13059" width="9.140625" style="1"/>
    <col min="13060" max="13060" width="37.7109375" style="1" customWidth="1"/>
    <col min="13061" max="13061" width="12.140625" style="1" customWidth="1"/>
    <col min="13062" max="13062" width="13.28515625" style="1" customWidth="1"/>
    <col min="13063" max="13063" width="11.28515625" style="1" customWidth="1"/>
    <col min="13064" max="13312" width="9.140625" style="1"/>
    <col min="13313" max="13313" width="4.7109375" style="1" customWidth="1"/>
    <col min="13314" max="13314" width="6.140625" style="1" customWidth="1"/>
    <col min="13315" max="13315" width="9.140625" style="1"/>
    <col min="13316" max="13316" width="37.7109375" style="1" customWidth="1"/>
    <col min="13317" max="13317" width="12.140625" style="1" customWidth="1"/>
    <col min="13318" max="13318" width="13.28515625" style="1" customWidth="1"/>
    <col min="13319" max="13319" width="11.28515625" style="1" customWidth="1"/>
    <col min="13320" max="13568" width="9.140625" style="1"/>
    <col min="13569" max="13569" width="4.7109375" style="1" customWidth="1"/>
    <col min="13570" max="13570" width="6.140625" style="1" customWidth="1"/>
    <col min="13571" max="13571" width="9.140625" style="1"/>
    <col min="13572" max="13572" width="37.7109375" style="1" customWidth="1"/>
    <col min="13573" max="13573" width="12.140625" style="1" customWidth="1"/>
    <col min="13574" max="13574" width="13.28515625" style="1" customWidth="1"/>
    <col min="13575" max="13575" width="11.28515625" style="1" customWidth="1"/>
    <col min="13576" max="13824" width="9.140625" style="1"/>
    <col min="13825" max="13825" width="4.7109375" style="1" customWidth="1"/>
    <col min="13826" max="13826" width="6.140625" style="1" customWidth="1"/>
    <col min="13827" max="13827" width="9.140625" style="1"/>
    <col min="13828" max="13828" width="37.7109375" style="1" customWidth="1"/>
    <col min="13829" max="13829" width="12.140625" style="1" customWidth="1"/>
    <col min="13830" max="13830" width="13.28515625" style="1" customWidth="1"/>
    <col min="13831" max="13831" width="11.28515625" style="1" customWidth="1"/>
    <col min="13832" max="14080" width="9.140625" style="1"/>
    <col min="14081" max="14081" width="4.7109375" style="1" customWidth="1"/>
    <col min="14082" max="14082" width="6.140625" style="1" customWidth="1"/>
    <col min="14083" max="14083" width="9.140625" style="1"/>
    <col min="14084" max="14084" width="37.7109375" style="1" customWidth="1"/>
    <col min="14085" max="14085" width="12.140625" style="1" customWidth="1"/>
    <col min="14086" max="14086" width="13.28515625" style="1" customWidth="1"/>
    <col min="14087" max="14087" width="11.28515625" style="1" customWidth="1"/>
    <col min="14088" max="14336" width="9.140625" style="1"/>
    <col min="14337" max="14337" width="4.7109375" style="1" customWidth="1"/>
    <col min="14338" max="14338" width="6.140625" style="1" customWidth="1"/>
    <col min="14339" max="14339" width="9.140625" style="1"/>
    <col min="14340" max="14340" width="37.7109375" style="1" customWidth="1"/>
    <col min="14341" max="14341" width="12.140625" style="1" customWidth="1"/>
    <col min="14342" max="14342" width="13.28515625" style="1" customWidth="1"/>
    <col min="14343" max="14343" width="11.28515625" style="1" customWidth="1"/>
    <col min="14344" max="14592" width="9.140625" style="1"/>
    <col min="14593" max="14593" width="4.7109375" style="1" customWidth="1"/>
    <col min="14594" max="14594" width="6.140625" style="1" customWidth="1"/>
    <col min="14595" max="14595" width="9.140625" style="1"/>
    <col min="14596" max="14596" width="37.7109375" style="1" customWidth="1"/>
    <col min="14597" max="14597" width="12.140625" style="1" customWidth="1"/>
    <col min="14598" max="14598" width="13.28515625" style="1" customWidth="1"/>
    <col min="14599" max="14599" width="11.28515625" style="1" customWidth="1"/>
    <col min="14600" max="14848" width="9.140625" style="1"/>
    <col min="14849" max="14849" width="4.7109375" style="1" customWidth="1"/>
    <col min="14850" max="14850" width="6.140625" style="1" customWidth="1"/>
    <col min="14851" max="14851" width="9.140625" style="1"/>
    <col min="14852" max="14852" width="37.7109375" style="1" customWidth="1"/>
    <col min="14853" max="14853" width="12.140625" style="1" customWidth="1"/>
    <col min="14854" max="14854" width="13.28515625" style="1" customWidth="1"/>
    <col min="14855" max="14855" width="11.28515625" style="1" customWidth="1"/>
    <col min="14856" max="15104" width="9.140625" style="1"/>
    <col min="15105" max="15105" width="4.7109375" style="1" customWidth="1"/>
    <col min="15106" max="15106" width="6.140625" style="1" customWidth="1"/>
    <col min="15107" max="15107" width="9.140625" style="1"/>
    <col min="15108" max="15108" width="37.7109375" style="1" customWidth="1"/>
    <col min="15109" max="15109" width="12.140625" style="1" customWidth="1"/>
    <col min="15110" max="15110" width="13.28515625" style="1" customWidth="1"/>
    <col min="15111" max="15111" width="11.28515625" style="1" customWidth="1"/>
    <col min="15112" max="15360" width="9.140625" style="1"/>
    <col min="15361" max="15361" width="4.7109375" style="1" customWidth="1"/>
    <col min="15362" max="15362" width="6.140625" style="1" customWidth="1"/>
    <col min="15363" max="15363" width="9.140625" style="1"/>
    <col min="15364" max="15364" width="37.7109375" style="1" customWidth="1"/>
    <col min="15365" max="15365" width="12.140625" style="1" customWidth="1"/>
    <col min="15366" max="15366" width="13.28515625" style="1" customWidth="1"/>
    <col min="15367" max="15367" width="11.28515625" style="1" customWidth="1"/>
    <col min="15368" max="15616" width="9.140625" style="1"/>
    <col min="15617" max="15617" width="4.7109375" style="1" customWidth="1"/>
    <col min="15618" max="15618" width="6.140625" style="1" customWidth="1"/>
    <col min="15619" max="15619" width="9.140625" style="1"/>
    <col min="15620" max="15620" width="37.7109375" style="1" customWidth="1"/>
    <col min="15621" max="15621" width="12.140625" style="1" customWidth="1"/>
    <col min="15622" max="15622" width="13.28515625" style="1" customWidth="1"/>
    <col min="15623" max="15623" width="11.28515625" style="1" customWidth="1"/>
    <col min="15624" max="15872" width="9.140625" style="1"/>
    <col min="15873" max="15873" width="4.7109375" style="1" customWidth="1"/>
    <col min="15874" max="15874" width="6.140625" style="1" customWidth="1"/>
    <col min="15875" max="15875" width="9.140625" style="1"/>
    <col min="15876" max="15876" width="37.7109375" style="1" customWidth="1"/>
    <col min="15877" max="15877" width="12.140625" style="1" customWidth="1"/>
    <col min="15878" max="15878" width="13.28515625" style="1" customWidth="1"/>
    <col min="15879" max="15879" width="11.28515625" style="1" customWidth="1"/>
    <col min="15880" max="16128" width="9.140625" style="1"/>
    <col min="16129" max="16129" width="4.7109375" style="1" customWidth="1"/>
    <col min="16130" max="16130" width="6.140625" style="1" customWidth="1"/>
    <col min="16131" max="16131" width="9.140625" style="1"/>
    <col min="16132" max="16132" width="37.7109375" style="1" customWidth="1"/>
    <col min="16133" max="16133" width="12.140625" style="1" customWidth="1"/>
    <col min="16134" max="16134" width="13.28515625" style="1" customWidth="1"/>
    <col min="16135" max="16135" width="11.28515625" style="1" customWidth="1"/>
    <col min="16136" max="16384" width="9.140625" style="1"/>
  </cols>
  <sheetData>
    <row r="1" spans="1:7" x14ac:dyDescent="0.25">
      <c r="D1" s="203"/>
      <c r="E1" s="564" t="s">
        <v>234</v>
      </c>
      <c r="F1" s="564"/>
      <c r="G1" s="564"/>
    </row>
    <row r="3" spans="1:7" ht="50.25" customHeight="1" x14ac:dyDescent="0.25">
      <c r="A3" s="565" t="s">
        <v>254</v>
      </c>
      <c r="B3" s="565"/>
      <c r="C3" s="565"/>
      <c r="D3" s="565"/>
      <c r="E3" s="565"/>
      <c r="F3" s="566"/>
      <c r="G3" s="566"/>
    </row>
    <row r="4" spans="1:7" ht="15.75" thickBot="1" x14ac:dyDescent="0.3">
      <c r="D4" s="248"/>
      <c r="E4" s="326"/>
    </row>
    <row r="5" spans="1:7" x14ac:dyDescent="0.25">
      <c r="A5" s="556" t="s">
        <v>166</v>
      </c>
      <c r="B5" s="584" t="s">
        <v>3</v>
      </c>
      <c r="C5" s="584" t="s">
        <v>86</v>
      </c>
      <c r="D5" s="560" t="s">
        <v>240</v>
      </c>
      <c r="E5" s="599" t="s">
        <v>225</v>
      </c>
      <c r="F5" s="562" t="s">
        <v>74</v>
      </c>
      <c r="G5" s="551" t="s">
        <v>5</v>
      </c>
    </row>
    <row r="6" spans="1:7" x14ac:dyDescent="0.25">
      <c r="A6" s="557"/>
      <c r="B6" s="561"/>
      <c r="C6" s="561"/>
      <c r="D6" s="585"/>
      <c r="E6" s="600"/>
      <c r="F6" s="602"/>
      <c r="G6" s="590"/>
    </row>
    <row r="7" spans="1:7" x14ac:dyDescent="0.25">
      <c r="A7" s="557"/>
      <c r="B7" s="561"/>
      <c r="C7" s="561"/>
      <c r="D7" s="585"/>
      <c r="E7" s="601"/>
      <c r="F7" s="563"/>
      <c r="G7" s="552"/>
    </row>
    <row r="8" spans="1:7" ht="15.75" thickBot="1" x14ac:dyDescent="0.3">
      <c r="A8" s="350">
        <v>1</v>
      </c>
      <c r="B8" s="351">
        <v>2</v>
      </c>
      <c r="C8" s="352">
        <v>3</v>
      </c>
      <c r="D8" s="353">
        <v>4</v>
      </c>
      <c r="E8" s="354">
        <v>5</v>
      </c>
      <c r="F8" s="355">
        <v>6</v>
      </c>
      <c r="G8" s="356">
        <v>7</v>
      </c>
    </row>
    <row r="9" spans="1:7" ht="37.5" customHeight="1" thickBot="1" x14ac:dyDescent="0.3">
      <c r="A9" s="591" t="s">
        <v>241</v>
      </c>
      <c r="B9" s="592"/>
      <c r="C9" s="593"/>
      <c r="D9" s="357" t="s">
        <v>242</v>
      </c>
      <c r="E9" s="358">
        <f>E10+E11</f>
        <v>24675</v>
      </c>
      <c r="F9" s="359">
        <f>F10+F11</f>
        <v>24675</v>
      </c>
      <c r="G9" s="360">
        <f t="shared" ref="G9:G25" si="0">F9/E9*100</f>
        <v>100</v>
      </c>
    </row>
    <row r="10" spans="1:7" ht="25.5" customHeight="1" x14ac:dyDescent="0.25">
      <c r="A10" s="361">
        <v>1</v>
      </c>
      <c r="B10" s="362">
        <v>150</v>
      </c>
      <c r="C10" s="363">
        <v>15011</v>
      </c>
      <c r="D10" s="364" t="s">
        <v>255</v>
      </c>
      <c r="E10" s="365">
        <v>16335</v>
      </c>
      <c r="F10" s="96">
        <v>16335</v>
      </c>
      <c r="G10" s="97">
        <f t="shared" si="0"/>
        <v>100</v>
      </c>
    </row>
    <row r="11" spans="1:7" ht="25.5" customHeight="1" thickBot="1" x14ac:dyDescent="0.3">
      <c r="A11" s="392">
        <v>2</v>
      </c>
      <c r="B11" s="395">
        <v>750</v>
      </c>
      <c r="C11" s="393">
        <v>75095</v>
      </c>
      <c r="D11" s="394" t="s">
        <v>255</v>
      </c>
      <c r="E11" s="391">
        <v>8340</v>
      </c>
      <c r="F11" s="371">
        <v>8340</v>
      </c>
      <c r="G11" s="372">
        <f t="shared" si="0"/>
        <v>100</v>
      </c>
    </row>
    <row r="12" spans="1:7" ht="40.5" customHeight="1" thickBot="1" x14ac:dyDescent="0.3">
      <c r="A12" s="591" t="s">
        <v>243</v>
      </c>
      <c r="B12" s="594"/>
      <c r="C12" s="595"/>
      <c r="D12" s="357" t="s">
        <v>209</v>
      </c>
      <c r="E12" s="358">
        <f>E13+E14+E15+E16+E17+E18+E19+E20+E21+E22+E23+E24</f>
        <v>543947</v>
      </c>
      <c r="F12" s="359">
        <f>F13+F14+F15+F16+F17+F18+F19+F20+F21+F22+F23+F24</f>
        <v>206449.38000000003</v>
      </c>
      <c r="G12" s="360">
        <f t="shared" si="0"/>
        <v>37.953951395999987</v>
      </c>
    </row>
    <row r="13" spans="1:7" ht="24.75" customHeight="1" x14ac:dyDescent="0.25">
      <c r="A13" s="366">
        <v>1</v>
      </c>
      <c r="B13" s="367">
        <v>754</v>
      </c>
      <c r="C13" s="368">
        <v>75412</v>
      </c>
      <c r="D13" s="369" t="s">
        <v>244</v>
      </c>
      <c r="E13" s="370">
        <v>35547</v>
      </c>
      <c r="F13" s="371">
        <v>0</v>
      </c>
      <c r="G13" s="372">
        <f t="shared" si="0"/>
        <v>0</v>
      </c>
    </row>
    <row r="14" spans="1:7" ht="129" customHeight="1" x14ac:dyDescent="0.25">
      <c r="A14" s="373">
        <v>2</v>
      </c>
      <c r="B14" s="374">
        <v>852</v>
      </c>
      <c r="C14" s="374">
        <v>85295</v>
      </c>
      <c r="D14" s="375" t="s">
        <v>245</v>
      </c>
      <c r="E14" s="376">
        <v>70000</v>
      </c>
      <c r="F14" s="377">
        <v>35000</v>
      </c>
      <c r="G14" s="378">
        <f t="shared" si="0"/>
        <v>50</v>
      </c>
    </row>
    <row r="15" spans="1:7" ht="27" customHeight="1" x14ac:dyDescent="0.25">
      <c r="A15" s="379">
        <v>3</v>
      </c>
      <c r="B15" s="396">
        <v>853</v>
      </c>
      <c r="C15" s="396">
        <v>85395</v>
      </c>
      <c r="D15" s="398" t="s">
        <v>256</v>
      </c>
      <c r="E15" s="397">
        <v>40000</v>
      </c>
      <c r="F15" s="96">
        <v>4800</v>
      </c>
      <c r="G15" s="97">
        <f t="shared" si="0"/>
        <v>12</v>
      </c>
    </row>
    <row r="16" spans="1:7" ht="27" customHeight="1" x14ac:dyDescent="0.25">
      <c r="A16" s="379">
        <v>4</v>
      </c>
      <c r="B16" s="396">
        <v>900</v>
      </c>
      <c r="C16" s="396">
        <v>90001</v>
      </c>
      <c r="D16" s="398" t="s">
        <v>257</v>
      </c>
      <c r="E16" s="397">
        <v>20000</v>
      </c>
      <c r="F16" s="96">
        <v>0</v>
      </c>
      <c r="G16" s="97">
        <f t="shared" si="0"/>
        <v>0</v>
      </c>
    </row>
    <row r="17" spans="1:9" ht="27" customHeight="1" x14ac:dyDescent="0.25">
      <c r="A17" s="379">
        <v>5</v>
      </c>
      <c r="B17" s="396">
        <v>900</v>
      </c>
      <c r="C17" s="396">
        <v>90002</v>
      </c>
      <c r="D17" s="398" t="s">
        <v>258</v>
      </c>
      <c r="E17" s="397">
        <v>33000</v>
      </c>
      <c r="F17" s="96">
        <v>0</v>
      </c>
      <c r="G17" s="97">
        <f t="shared" si="0"/>
        <v>0</v>
      </c>
      <c r="H17" s="83"/>
    </row>
    <row r="18" spans="1:9" ht="25.5" x14ac:dyDescent="0.25">
      <c r="A18" s="379">
        <v>6</v>
      </c>
      <c r="B18" s="380">
        <v>926</v>
      </c>
      <c r="C18" s="380">
        <v>92605</v>
      </c>
      <c r="D18" s="257" t="s">
        <v>246</v>
      </c>
      <c r="E18" s="381">
        <v>200000</v>
      </c>
      <c r="F18" s="96">
        <v>113663.89</v>
      </c>
      <c r="G18" s="97">
        <f t="shared" si="0"/>
        <v>56.831944999999997</v>
      </c>
      <c r="H18" s="83"/>
      <c r="I18" s="83"/>
    </row>
    <row r="19" spans="1:9" ht="25.5" x14ac:dyDescent="0.25">
      <c r="A19" s="379">
        <v>7</v>
      </c>
      <c r="B19" s="380">
        <v>926</v>
      </c>
      <c r="C19" s="380">
        <v>92605</v>
      </c>
      <c r="D19" s="257" t="s">
        <v>247</v>
      </c>
      <c r="E19" s="381">
        <v>36200</v>
      </c>
      <c r="F19" s="96">
        <v>17486.7</v>
      </c>
      <c r="G19" s="97">
        <f t="shared" si="0"/>
        <v>48.305801104972382</v>
      </c>
      <c r="H19" s="83"/>
      <c r="I19" s="83"/>
    </row>
    <row r="20" spans="1:9" ht="25.5" x14ac:dyDescent="0.25">
      <c r="A20" s="379">
        <v>8</v>
      </c>
      <c r="B20" s="380">
        <v>926</v>
      </c>
      <c r="C20" s="380">
        <v>92605</v>
      </c>
      <c r="D20" s="382" t="s">
        <v>248</v>
      </c>
      <c r="E20" s="381">
        <v>28400</v>
      </c>
      <c r="F20" s="96">
        <v>9318.48</v>
      </c>
      <c r="G20" s="97">
        <f t="shared" si="0"/>
        <v>32.811549295774647</v>
      </c>
    </row>
    <row r="21" spans="1:9" ht="25.5" x14ac:dyDescent="0.25">
      <c r="A21" s="379">
        <v>9</v>
      </c>
      <c r="B21" s="380">
        <v>926</v>
      </c>
      <c r="C21" s="380">
        <v>92605</v>
      </c>
      <c r="D21" s="382" t="s">
        <v>249</v>
      </c>
      <c r="E21" s="381">
        <v>28000</v>
      </c>
      <c r="F21" s="96">
        <v>12195.48</v>
      </c>
      <c r="G21" s="97">
        <f t="shared" si="0"/>
        <v>43.555285714285716</v>
      </c>
    </row>
    <row r="22" spans="1:9" ht="23.25" customHeight="1" x14ac:dyDescent="0.25">
      <c r="A22" s="379">
        <v>10</v>
      </c>
      <c r="B22" s="380">
        <v>926</v>
      </c>
      <c r="C22" s="380">
        <v>92605</v>
      </c>
      <c r="D22" s="382" t="s">
        <v>250</v>
      </c>
      <c r="E22" s="381">
        <v>7800</v>
      </c>
      <c r="F22" s="96">
        <v>2364</v>
      </c>
      <c r="G22" s="97">
        <f t="shared" si="0"/>
        <v>30.307692307692307</v>
      </c>
    </row>
    <row r="23" spans="1:9" ht="23.25" customHeight="1" x14ac:dyDescent="0.25">
      <c r="A23" s="383">
        <v>11</v>
      </c>
      <c r="B23" s="384">
        <v>926</v>
      </c>
      <c r="C23" s="384">
        <v>92605</v>
      </c>
      <c r="D23" s="385" t="s">
        <v>251</v>
      </c>
      <c r="E23" s="386">
        <v>25000</v>
      </c>
      <c r="F23" s="96">
        <v>11620.83</v>
      </c>
      <c r="G23" s="97">
        <f t="shared" si="0"/>
        <v>46.483319999999999</v>
      </c>
    </row>
    <row r="24" spans="1:9" ht="22.5" customHeight="1" x14ac:dyDescent="0.25">
      <c r="A24" s="383">
        <v>12</v>
      </c>
      <c r="B24" s="384">
        <v>926</v>
      </c>
      <c r="C24" s="384">
        <v>92605</v>
      </c>
      <c r="D24" s="387" t="s">
        <v>252</v>
      </c>
      <c r="E24" s="386">
        <v>20000</v>
      </c>
      <c r="F24" s="371">
        <v>0</v>
      </c>
      <c r="G24" s="372">
        <f t="shared" si="0"/>
        <v>0</v>
      </c>
      <c r="H24" s="83"/>
    </row>
    <row r="25" spans="1:9" ht="15.75" thickBot="1" x14ac:dyDescent="0.3">
      <c r="A25" s="596" t="s">
        <v>206</v>
      </c>
      <c r="B25" s="597"/>
      <c r="C25" s="597"/>
      <c r="D25" s="598"/>
      <c r="E25" s="388">
        <f>E12+E9</f>
        <v>568622</v>
      </c>
      <c r="F25" s="389">
        <f>F12+F9</f>
        <v>231124.38000000003</v>
      </c>
      <c r="G25" s="390">
        <f t="shared" si="0"/>
        <v>40.64640129998488</v>
      </c>
    </row>
    <row r="27" spans="1:9" x14ac:dyDescent="0.25">
      <c r="A27" s="278"/>
    </row>
  </sheetData>
  <mergeCells count="12">
    <mergeCell ref="A9:C9"/>
    <mergeCell ref="A12:C12"/>
    <mergeCell ref="A25:D25"/>
    <mergeCell ref="E1:G1"/>
    <mergeCell ref="A3:G3"/>
    <mergeCell ref="A5:A7"/>
    <mergeCell ref="B5:B7"/>
    <mergeCell ref="C5:C7"/>
    <mergeCell ref="D5:D7"/>
    <mergeCell ref="E5:E7"/>
    <mergeCell ref="F5:F7"/>
    <mergeCell ref="G5:G7"/>
  </mergeCells>
  <pageMargins left="0.51181102362204722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2" sqref="E22"/>
    </sheetView>
  </sheetViews>
  <sheetFormatPr defaultRowHeight="15" x14ac:dyDescent="0.25"/>
  <cols>
    <col min="1" max="1" width="11.5703125" style="1" customWidth="1"/>
    <col min="2" max="2" width="20.42578125" style="1" customWidth="1"/>
    <col min="3" max="3" width="13.42578125" style="1" customWidth="1"/>
    <col min="4" max="4" width="13" style="1" customWidth="1"/>
    <col min="5" max="5" width="43.140625" style="1" customWidth="1"/>
    <col min="6" max="6" width="14.7109375" style="1" customWidth="1"/>
    <col min="7" max="7" width="10" style="1" customWidth="1"/>
    <col min="8" max="8" width="12.140625" style="1" customWidth="1"/>
    <col min="9" max="9" width="10.140625" style="1" bestFit="1" customWidth="1"/>
    <col min="10" max="256" width="9.140625" style="1"/>
    <col min="257" max="257" width="12.140625" style="1" customWidth="1"/>
    <col min="258" max="258" width="24.140625" style="1" customWidth="1"/>
    <col min="259" max="259" width="13.42578125" style="1" customWidth="1"/>
    <col min="260" max="260" width="13" style="1" customWidth="1"/>
    <col min="261" max="261" width="43.140625" style="1" customWidth="1"/>
    <col min="262" max="262" width="14.7109375" style="1" customWidth="1"/>
    <col min="263" max="263" width="9.140625" style="1"/>
    <col min="264" max="264" width="12.140625" style="1" customWidth="1"/>
    <col min="265" max="265" width="10.140625" style="1" bestFit="1" customWidth="1"/>
    <col min="266" max="512" width="9.140625" style="1"/>
    <col min="513" max="513" width="12.140625" style="1" customWidth="1"/>
    <col min="514" max="514" width="24.140625" style="1" customWidth="1"/>
    <col min="515" max="515" width="13.42578125" style="1" customWidth="1"/>
    <col min="516" max="516" width="13" style="1" customWidth="1"/>
    <col min="517" max="517" width="43.140625" style="1" customWidth="1"/>
    <col min="518" max="518" width="14.7109375" style="1" customWidth="1"/>
    <col min="519" max="519" width="9.140625" style="1"/>
    <col min="520" max="520" width="12.140625" style="1" customWidth="1"/>
    <col min="521" max="521" width="10.140625" style="1" bestFit="1" customWidth="1"/>
    <col min="522" max="768" width="9.140625" style="1"/>
    <col min="769" max="769" width="12.140625" style="1" customWidth="1"/>
    <col min="770" max="770" width="24.140625" style="1" customWidth="1"/>
    <col min="771" max="771" width="13.42578125" style="1" customWidth="1"/>
    <col min="772" max="772" width="13" style="1" customWidth="1"/>
    <col min="773" max="773" width="43.140625" style="1" customWidth="1"/>
    <col min="774" max="774" width="14.7109375" style="1" customWidth="1"/>
    <col min="775" max="775" width="9.140625" style="1"/>
    <col min="776" max="776" width="12.140625" style="1" customWidth="1"/>
    <col min="777" max="777" width="10.140625" style="1" bestFit="1" customWidth="1"/>
    <col min="778" max="1024" width="9.140625" style="1"/>
    <col min="1025" max="1025" width="12.140625" style="1" customWidth="1"/>
    <col min="1026" max="1026" width="24.140625" style="1" customWidth="1"/>
    <col min="1027" max="1027" width="13.42578125" style="1" customWidth="1"/>
    <col min="1028" max="1028" width="13" style="1" customWidth="1"/>
    <col min="1029" max="1029" width="43.140625" style="1" customWidth="1"/>
    <col min="1030" max="1030" width="14.7109375" style="1" customWidth="1"/>
    <col min="1031" max="1031" width="9.140625" style="1"/>
    <col min="1032" max="1032" width="12.140625" style="1" customWidth="1"/>
    <col min="1033" max="1033" width="10.140625" style="1" bestFit="1" customWidth="1"/>
    <col min="1034" max="1280" width="9.140625" style="1"/>
    <col min="1281" max="1281" width="12.140625" style="1" customWidth="1"/>
    <col min="1282" max="1282" width="24.140625" style="1" customWidth="1"/>
    <col min="1283" max="1283" width="13.42578125" style="1" customWidth="1"/>
    <col min="1284" max="1284" width="13" style="1" customWidth="1"/>
    <col min="1285" max="1285" width="43.140625" style="1" customWidth="1"/>
    <col min="1286" max="1286" width="14.7109375" style="1" customWidth="1"/>
    <col min="1287" max="1287" width="9.140625" style="1"/>
    <col min="1288" max="1288" width="12.140625" style="1" customWidth="1"/>
    <col min="1289" max="1289" width="10.140625" style="1" bestFit="1" customWidth="1"/>
    <col min="1290" max="1536" width="9.140625" style="1"/>
    <col min="1537" max="1537" width="12.140625" style="1" customWidth="1"/>
    <col min="1538" max="1538" width="24.140625" style="1" customWidth="1"/>
    <col min="1539" max="1539" width="13.42578125" style="1" customWidth="1"/>
    <col min="1540" max="1540" width="13" style="1" customWidth="1"/>
    <col min="1541" max="1541" width="43.140625" style="1" customWidth="1"/>
    <col min="1542" max="1542" width="14.7109375" style="1" customWidth="1"/>
    <col min="1543" max="1543" width="9.140625" style="1"/>
    <col min="1544" max="1544" width="12.140625" style="1" customWidth="1"/>
    <col min="1545" max="1545" width="10.140625" style="1" bestFit="1" customWidth="1"/>
    <col min="1546" max="1792" width="9.140625" style="1"/>
    <col min="1793" max="1793" width="12.140625" style="1" customWidth="1"/>
    <col min="1794" max="1794" width="24.140625" style="1" customWidth="1"/>
    <col min="1795" max="1795" width="13.42578125" style="1" customWidth="1"/>
    <col min="1796" max="1796" width="13" style="1" customWidth="1"/>
    <col min="1797" max="1797" width="43.140625" style="1" customWidth="1"/>
    <col min="1798" max="1798" width="14.7109375" style="1" customWidth="1"/>
    <col min="1799" max="1799" width="9.140625" style="1"/>
    <col min="1800" max="1800" width="12.140625" style="1" customWidth="1"/>
    <col min="1801" max="1801" width="10.140625" style="1" bestFit="1" customWidth="1"/>
    <col min="1802" max="2048" width="9.140625" style="1"/>
    <col min="2049" max="2049" width="12.140625" style="1" customWidth="1"/>
    <col min="2050" max="2050" width="24.140625" style="1" customWidth="1"/>
    <col min="2051" max="2051" width="13.42578125" style="1" customWidth="1"/>
    <col min="2052" max="2052" width="13" style="1" customWidth="1"/>
    <col min="2053" max="2053" width="43.140625" style="1" customWidth="1"/>
    <col min="2054" max="2054" width="14.7109375" style="1" customWidth="1"/>
    <col min="2055" max="2055" width="9.140625" style="1"/>
    <col min="2056" max="2056" width="12.140625" style="1" customWidth="1"/>
    <col min="2057" max="2057" width="10.140625" style="1" bestFit="1" customWidth="1"/>
    <col min="2058" max="2304" width="9.140625" style="1"/>
    <col min="2305" max="2305" width="12.140625" style="1" customWidth="1"/>
    <col min="2306" max="2306" width="24.140625" style="1" customWidth="1"/>
    <col min="2307" max="2307" width="13.42578125" style="1" customWidth="1"/>
    <col min="2308" max="2308" width="13" style="1" customWidth="1"/>
    <col min="2309" max="2309" width="43.140625" style="1" customWidth="1"/>
    <col min="2310" max="2310" width="14.7109375" style="1" customWidth="1"/>
    <col min="2311" max="2311" width="9.140625" style="1"/>
    <col min="2312" max="2312" width="12.140625" style="1" customWidth="1"/>
    <col min="2313" max="2313" width="10.140625" style="1" bestFit="1" customWidth="1"/>
    <col min="2314" max="2560" width="9.140625" style="1"/>
    <col min="2561" max="2561" width="12.140625" style="1" customWidth="1"/>
    <col min="2562" max="2562" width="24.140625" style="1" customWidth="1"/>
    <col min="2563" max="2563" width="13.42578125" style="1" customWidth="1"/>
    <col min="2564" max="2564" width="13" style="1" customWidth="1"/>
    <col min="2565" max="2565" width="43.140625" style="1" customWidth="1"/>
    <col min="2566" max="2566" width="14.7109375" style="1" customWidth="1"/>
    <col min="2567" max="2567" width="9.140625" style="1"/>
    <col min="2568" max="2568" width="12.140625" style="1" customWidth="1"/>
    <col min="2569" max="2569" width="10.140625" style="1" bestFit="1" customWidth="1"/>
    <col min="2570" max="2816" width="9.140625" style="1"/>
    <col min="2817" max="2817" width="12.140625" style="1" customWidth="1"/>
    <col min="2818" max="2818" width="24.140625" style="1" customWidth="1"/>
    <col min="2819" max="2819" width="13.42578125" style="1" customWidth="1"/>
    <col min="2820" max="2820" width="13" style="1" customWidth="1"/>
    <col min="2821" max="2821" width="43.140625" style="1" customWidth="1"/>
    <col min="2822" max="2822" width="14.7109375" style="1" customWidth="1"/>
    <col min="2823" max="2823" width="9.140625" style="1"/>
    <col min="2824" max="2824" width="12.140625" style="1" customWidth="1"/>
    <col min="2825" max="2825" width="10.140625" style="1" bestFit="1" customWidth="1"/>
    <col min="2826" max="3072" width="9.140625" style="1"/>
    <col min="3073" max="3073" width="12.140625" style="1" customWidth="1"/>
    <col min="3074" max="3074" width="24.140625" style="1" customWidth="1"/>
    <col min="3075" max="3075" width="13.42578125" style="1" customWidth="1"/>
    <col min="3076" max="3076" width="13" style="1" customWidth="1"/>
    <col min="3077" max="3077" width="43.140625" style="1" customWidth="1"/>
    <col min="3078" max="3078" width="14.7109375" style="1" customWidth="1"/>
    <col min="3079" max="3079" width="9.140625" style="1"/>
    <col min="3080" max="3080" width="12.140625" style="1" customWidth="1"/>
    <col min="3081" max="3081" width="10.140625" style="1" bestFit="1" customWidth="1"/>
    <col min="3082" max="3328" width="9.140625" style="1"/>
    <col min="3329" max="3329" width="12.140625" style="1" customWidth="1"/>
    <col min="3330" max="3330" width="24.140625" style="1" customWidth="1"/>
    <col min="3331" max="3331" width="13.42578125" style="1" customWidth="1"/>
    <col min="3332" max="3332" width="13" style="1" customWidth="1"/>
    <col min="3333" max="3333" width="43.140625" style="1" customWidth="1"/>
    <col min="3334" max="3334" width="14.7109375" style="1" customWidth="1"/>
    <col min="3335" max="3335" width="9.140625" style="1"/>
    <col min="3336" max="3336" width="12.140625" style="1" customWidth="1"/>
    <col min="3337" max="3337" width="10.140625" style="1" bestFit="1" customWidth="1"/>
    <col min="3338" max="3584" width="9.140625" style="1"/>
    <col min="3585" max="3585" width="12.140625" style="1" customWidth="1"/>
    <col min="3586" max="3586" width="24.140625" style="1" customWidth="1"/>
    <col min="3587" max="3587" width="13.42578125" style="1" customWidth="1"/>
    <col min="3588" max="3588" width="13" style="1" customWidth="1"/>
    <col min="3589" max="3589" width="43.140625" style="1" customWidth="1"/>
    <col min="3590" max="3590" width="14.7109375" style="1" customWidth="1"/>
    <col min="3591" max="3591" width="9.140625" style="1"/>
    <col min="3592" max="3592" width="12.140625" style="1" customWidth="1"/>
    <col min="3593" max="3593" width="10.140625" style="1" bestFit="1" customWidth="1"/>
    <col min="3594" max="3840" width="9.140625" style="1"/>
    <col min="3841" max="3841" width="12.140625" style="1" customWidth="1"/>
    <col min="3842" max="3842" width="24.140625" style="1" customWidth="1"/>
    <col min="3843" max="3843" width="13.42578125" style="1" customWidth="1"/>
    <col min="3844" max="3844" width="13" style="1" customWidth="1"/>
    <col min="3845" max="3845" width="43.140625" style="1" customWidth="1"/>
    <col min="3846" max="3846" width="14.7109375" style="1" customWidth="1"/>
    <col min="3847" max="3847" width="9.140625" style="1"/>
    <col min="3848" max="3848" width="12.140625" style="1" customWidth="1"/>
    <col min="3849" max="3849" width="10.140625" style="1" bestFit="1" customWidth="1"/>
    <col min="3850" max="4096" width="9.140625" style="1"/>
    <col min="4097" max="4097" width="12.140625" style="1" customWidth="1"/>
    <col min="4098" max="4098" width="24.140625" style="1" customWidth="1"/>
    <col min="4099" max="4099" width="13.42578125" style="1" customWidth="1"/>
    <col min="4100" max="4100" width="13" style="1" customWidth="1"/>
    <col min="4101" max="4101" width="43.140625" style="1" customWidth="1"/>
    <col min="4102" max="4102" width="14.7109375" style="1" customWidth="1"/>
    <col min="4103" max="4103" width="9.140625" style="1"/>
    <col min="4104" max="4104" width="12.140625" style="1" customWidth="1"/>
    <col min="4105" max="4105" width="10.140625" style="1" bestFit="1" customWidth="1"/>
    <col min="4106" max="4352" width="9.140625" style="1"/>
    <col min="4353" max="4353" width="12.140625" style="1" customWidth="1"/>
    <col min="4354" max="4354" width="24.140625" style="1" customWidth="1"/>
    <col min="4355" max="4355" width="13.42578125" style="1" customWidth="1"/>
    <col min="4356" max="4356" width="13" style="1" customWidth="1"/>
    <col min="4357" max="4357" width="43.140625" style="1" customWidth="1"/>
    <col min="4358" max="4358" width="14.7109375" style="1" customWidth="1"/>
    <col min="4359" max="4359" width="9.140625" style="1"/>
    <col min="4360" max="4360" width="12.140625" style="1" customWidth="1"/>
    <col min="4361" max="4361" width="10.140625" style="1" bestFit="1" customWidth="1"/>
    <col min="4362" max="4608" width="9.140625" style="1"/>
    <col min="4609" max="4609" width="12.140625" style="1" customWidth="1"/>
    <col min="4610" max="4610" width="24.140625" style="1" customWidth="1"/>
    <col min="4611" max="4611" width="13.42578125" style="1" customWidth="1"/>
    <col min="4612" max="4612" width="13" style="1" customWidth="1"/>
    <col min="4613" max="4613" width="43.140625" style="1" customWidth="1"/>
    <col min="4614" max="4614" width="14.7109375" style="1" customWidth="1"/>
    <col min="4615" max="4615" width="9.140625" style="1"/>
    <col min="4616" max="4616" width="12.140625" style="1" customWidth="1"/>
    <col min="4617" max="4617" width="10.140625" style="1" bestFit="1" customWidth="1"/>
    <col min="4618" max="4864" width="9.140625" style="1"/>
    <col min="4865" max="4865" width="12.140625" style="1" customWidth="1"/>
    <col min="4866" max="4866" width="24.140625" style="1" customWidth="1"/>
    <col min="4867" max="4867" width="13.42578125" style="1" customWidth="1"/>
    <col min="4868" max="4868" width="13" style="1" customWidth="1"/>
    <col min="4869" max="4869" width="43.140625" style="1" customWidth="1"/>
    <col min="4870" max="4870" width="14.7109375" style="1" customWidth="1"/>
    <col min="4871" max="4871" width="9.140625" style="1"/>
    <col min="4872" max="4872" width="12.140625" style="1" customWidth="1"/>
    <col min="4873" max="4873" width="10.140625" style="1" bestFit="1" customWidth="1"/>
    <col min="4874" max="5120" width="9.140625" style="1"/>
    <col min="5121" max="5121" width="12.140625" style="1" customWidth="1"/>
    <col min="5122" max="5122" width="24.140625" style="1" customWidth="1"/>
    <col min="5123" max="5123" width="13.42578125" style="1" customWidth="1"/>
    <col min="5124" max="5124" width="13" style="1" customWidth="1"/>
    <col min="5125" max="5125" width="43.140625" style="1" customWidth="1"/>
    <col min="5126" max="5126" width="14.7109375" style="1" customWidth="1"/>
    <col min="5127" max="5127" width="9.140625" style="1"/>
    <col min="5128" max="5128" width="12.140625" style="1" customWidth="1"/>
    <col min="5129" max="5129" width="10.140625" style="1" bestFit="1" customWidth="1"/>
    <col min="5130" max="5376" width="9.140625" style="1"/>
    <col min="5377" max="5377" width="12.140625" style="1" customWidth="1"/>
    <col min="5378" max="5378" width="24.140625" style="1" customWidth="1"/>
    <col min="5379" max="5379" width="13.42578125" style="1" customWidth="1"/>
    <col min="5380" max="5380" width="13" style="1" customWidth="1"/>
    <col min="5381" max="5381" width="43.140625" style="1" customWidth="1"/>
    <col min="5382" max="5382" width="14.7109375" style="1" customWidth="1"/>
    <col min="5383" max="5383" width="9.140625" style="1"/>
    <col min="5384" max="5384" width="12.140625" style="1" customWidth="1"/>
    <col min="5385" max="5385" width="10.140625" style="1" bestFit="1" customWidth="1"/>
    <col min="5386" max="5632" width="9.140625" style="1"/>
    <col min="5633" max="5633" width="12.140625" style="1" customWidth="1"/>
    <col min="5634" max="5634" width="24.140625" style="1" customWidth="1"/>
    <col min="5635" max="5635" width="13.42578125" style="1" customWidth="1"/>
    <col min="5636" max="5636" width="13" style="1" customWidth="1"/>
    <col min="5637" max="5637" width="43.140625" style="1" customWidth="1"/>
    <col min="5638" max="5638" width="14.7109375" style="1" customWidth="1"/>
    <col min="5639" max="5639" width="9.140625" style="1"/>
    <col min="5640" max="5640" width="12.140625" style="1" customWidth="1"/>
    <col min="5641" max="5641" width="10.140625" style="1" bestFit="1" customWidth="1"/>
    <col min="5642" max="5888" width="9.140625" style="1"/>
    <col min="5889" max="5889" width="12.140625" style="1" customWidth="1"/>
    <col min="5890" max="5890" width="24.140625" style="1" customWidth="1"/>
    <col min="5891" max="5891" width="13.42578125" style="1" customWidth="1"/>
    <col min="5892" max="5892" width="13" style="1" customWidth="1"/>
    <col min="5893" max="5893" width="43.140625" style="1" customWidth="1"/>
    <col min="5894" max="5894" width="14.7109375" style="1" customWidth="1"/>
    <col min="5895" max="5895" width="9.140625" style="1"/>
    <col min="5896" max="5896" width="12.140625" style="1" customWidth="1"/>
    <col min="5897" max="5897" width="10.140625" style="1" bestFit="1" customWidth="1"/>
    <col min="5898" max="6144" width="9.140625" style="1"/>
    <col min="6145" max="6145" width="12.140625" style="1" customWidth="1"/>
    <col min="6146" max="6146" width="24.140625" style="1" customWidth="1"/>
    <col min="6147" max="6147" width="13.42578125" style="1" customWidth="1"/>
    <col min="6148" max="6148" width="13" style="1" customWidth="1"/>
    <col min="6149" max="6149" width="43.140625" style="1" customWidth="1"/>
    <col min="6150" max="6150" width="14.7109375" style="1" customWidth="1"/>
    <col min="6151" max="6151" width="9.140625" style="1"/>
    <col min="6152" max="6152" width="12.140625" style="1" customWidth="1"/>
    <col min="6153" max="6153" width="10.140625" style="1" bestFit="1" customWidth="1"/>
    <col min="6154" max="6400" width="9.140625" style="1"/>
    <col min="6401" max="6401" width="12.140625" style="1" customWidth="1"/>
    <col min="6402" max="6402" width="24.140625" style="1" customWidth="1"/>
    <col min="6403" max="6403" width="13.42578125" style="1" customWidth="1"/>
    <col min="6404" max="6404" width="13" style="1" customWidth="1"/>
    <col min="6405" max="6405" width="43.140625" style="1" customWidth="1"/>
    <col min="6406" max="6406" width="14.7109375" style="1" customWidth="1"/>
    <col min="6407" max="6407" width="9.140625" style="1"/>
    <col min="6408" max="6408" width="12.140625" style="1" customWidth="1"/>
    <col min="6409" max="6409" width="10.140625" style="1" bestFit="1" customWidth="1"/>
    <col min="6410" max="6656" width="9.140625" style="1"/>
    <col min="6657" max="6657" width="12.140625" style="1" customWidth="1"/>
    <col min="6658" max="6658" width="24.140625" style="1" customWidth="1"/>
    <col min="6659" max="6659" width="13.42578125" style="1" customWidth="1"/>
    <col min="6660" max="6660" width="13" style="1" customWidth="1"/>
    <col min="6661" max="6661" width="43.140625" style="1" customWidth="1"/>
    <col min="6662" max="6662" width="14.7109375" style="1" customWidth="1"/>
    <col min="6663" max="6663" width="9.140625" style="1"/>
    <col min="6664" max="6664" width="12.140625" style="1" customWidth="1"/>
    <col min="6665" max="6665" width="10.140625" style="1" bestFit="1" customWidth="1"/>
    <col min="6666" max="6912" width="9.140625" style="1"/>
    <col min="6913" max="6913" width="12.140625" style="1" customWidth="1"/>
    <col min="6914" max="6914" width="24.140625" style="1" customWidth="1"/>
    <col min="6915" max="6915" width="13.42578125" style="1" customWidth="1"/>
    <col min="6916" max="6916" width="13" style="1" customWidth="1"/>
    <col min="6917" max="6917" width="43.140625" style="1" customWidth="1"/>
    <col min="6918" max="6918" width="14.7109375" style="1" customWidth="1"/>
    <col min="6919" max="6919" width="9.140625" style="1"/>
    <col min="6920" max="6920" width="12.140625" style="1" customWidth="1"/>
    <col min="6921" max="6921" width="10.140625" style="1" bestFit="1" customWidth="1"/>
    <col min="6922" max="7168" width="9.140625" style="1"/>
    <col min="7169" max="7169" width="12.140625" style="1" customWidth="1"/>
    <col min="7170" max="7170" width="24.140625" style="1" customWidth="1"/>
    <col min="7171" max="7171" width="13.42578125" style="1" customWidth="1"/>
    <col min="7172" max="7172" width="13" style="1" customWidth="1"/>
    <col min="7173" max="7173" width="43.140625" style="1" customWidth="1"/>
    <col min="7174" max="7174" width="14.7109375" style="1" customWidth="1"/>
    <col min="7175" max="7175" width="9.140625" style="1"/>
    <col min="7176" max="7176" width="12.140625" style="1" customWidth="1"/>
    <col min="7177" max="7177" width="10.140625" style="1" bestFit="1" customWidth="1"/>
    <col min="7178" max="7424" width="9.140625" style="1"/>
    <col min="7425" max="7425" width="12.140625" style="1" customWidth="1"/>
    <col min="7426" max="7426" width="24.140625" style="1" customWidth="1"/>
    <col min="7427" max="7427" width="13.42578125" style="1" customWidth="1"/>
    <col min="7428" max="7428" width="13" style="1" customWidth="1"/>
    <col min="7429" max="7429" width="43.140625" style="1" customWidth="1"/>
    <col min="7430" max="7430" width="14.7109375" style="1" customWidth="1"/>
    <col min="7431" max="7431" width="9.140625" style="1"/>
    <col min="7432" max="7432" width="12.140625" style="1" customWidth="1"/>
    <col min="7433" max="7433" width="10.140625" style="1" bestFit="1" customWidth="1"/>
    <col min="7434" max="7680" width="9.140625" style="1"/>
    <col min="7681" max="7681" width="12.140625" style="1" customWidth="1"/>
    <col min="7682" max="7682" width="24.140625" style="1" customWidth="1"/>
    <col min="7683" max="7683" width="13.42578125" style="1" customWidth="1"/>
    <col min="7684" max="7684" width="13" style="1" customWidth="1"/>
    <col min="7685" max="7685" width="43.140625" style="1" customWidth="1"/>
    <col min="7686" max="7686" width="14.7109375" style="1" customWidth="1"/>
    <col min="7687" max="7687" width="9.140625" style="1"/>
    <col min="7688" max="7688" width="12.140625" style="1" customWidth="1"/>
    <col min="7689" max="7689" width="10.140625" style="1" bestFit="1" customWidth="1"/>
    <col min="7690" max="7936" width="9.140625" style="1"/>
    <col min="7937" max="7937" width="12.140625" style="1" customWidth="1"/>
    <col min="7938" max="7938" width="24.140625" style="1" customWidth="1"/>
    <col min="7939" max="7939" width="13.42578125" style="1" customWidth="1"/>
    <col min="7940" max="7940" width="13" style="1" customWidth="1"/>
    <col min="7941" max="7941" width="43.140625" style="1" customWidth="1"/>
    <col min="7942" max="7942" width="14.7109375" style="1" customWidth="1"/>
    <col min="7943" max="7943" width="9.140625" style="1"/>
    <col min="7944" max="7944" width="12.140625" style="1" customWidth="1"/>
    <col min="7945" max="7945" width="10.140625" style="1" bestFit="1" customWidth="1"/>
    <col min="7946" max="8192" width="9.140625" style="1"/>
    <col min="8193" max="8193" width="12.140625" style="1" customWidth="1"/>
    <col min="8194" max="8194" width="24.140625" style="1" customWidth="1"/>
    <col min="8195" max="8195" width="13.42578125" style="1" customWidth="1"/>
    <col min="8196" max="8196" width="13" style="1" customWidth="1"/>
    <col min="8197" max="8197" width="43.140625" style="1" customWidth="1"/>
    <col min="8198" max="8198" width="14.7109375" style="1" customWidth="1"/>
    <col min="8199" max="8199" width="9.140625" style="1"/>
    <col min="8200" max="8200" width="12.140625" style="1" customWidth="1"/>
    <col min="8201" max="8201" width="10.140625" style="1" bestFit="1" customWidth="1"/>
    <col min="8202" max="8448" width="9.140625" style="1"/>
    <col min="8449" max="8449" width="12.140625" style="1" customWidth="1"/>
    <col min="8450" max="8450" width="24.140625" style="1" customWidth="1"/>
    <col min="8451" max="8451" width="13.42578125" style="1" customWidth="1"/>
    <col min="8452" max="8452" width="13" style="1" customWidth="1"/>
    <col min="8453" max="8453" width="43.140625" style="1" customWidth="1"/>
    <col min="8454" max="8454" width="14.7109375" style="1" customWidth="1"/>
    <col min="8455" max="8455" width="9.140625" style="1"/>
    <col min="8456" max="8456" width="12.140625" style="1" customWidth="1"/>
    <col min="8457" max="8457" width="10.140625" style="1" bestFit="1" customWidth="1"/>
    <col min="8458" max="8704" width="9.140625" style="1"/>
    <col min="8705" max="8705" width="12.140625" style="1" customWidth="1"/>
    <col min="8706" max="8706" width="24.140625" style="1" customWidth="1"/>
    <col min="8707" max="8707" width="13.42578125" style="1" customWidth="1"/>
    <col min="8708" max="8708" width="13" style="1" customWidth="1"/>
    <col min="8709" max="8709" width="43.140625" style="1" customWidth="1"/>
    <col min="8710" max="8710" width="14.7109375" style="1" customWidth="1"/>
    <col min="8711" max="8711" width="9.140625" style="1"/>
    <col min="8712" max="8712" width="12.140625" style="1" customWidth="1"/>
    <col min="8713" max="8713" width="10.140625" style="1" bestFit="1" customWidth="1"/>
    <col min="8714" max="8960" width="9.140625" style="1"/>
    <col min="8961" max="8961" width="12.140625" style="1" customWidth="1"/>
    <col min="8962" max="8962" width="24.140625" style="1" customWidth="1"/>
    <col min="8963" max="8963" width="13.42578125" style="1" customWidth="1"/>
    <col min="8964" max="8964" width="13" style="1" customWidth="1"/>
    <col min="8965" max="8965" width="43.140625" style="1" customWidth="1"/>
    <col min="8966" max="8966" width="14.7109375" style="1" customWidth="1"/>
    <col min="8967" max="8967" width="9.140625" style="1"/>
    <col min="8968" max="8968" width="12.140625" style="1" customWidth="1"/>
    <col min="8969" max="8969" width="10.140625" style="1" bestFit="1" customWidth="1"/>
    <col min="8970" max="9216" width="9.140625" style="1"/>
    <col min="9217" max="9217" width="12.140625" style="1" customWidth="1"/>
    <col min="9218" max="9218" width="24.140625" style="1" customWidth="1"/>
    <col min="9219" max="9219" width="13.42578125" style="1" customWidth="1"/>
    <col min="9220" max="9220" width="13" style="1" customWidth="1"/>
    <col min="9221" max="9221" width="43.140625" style="1" customWidth="1"/>
    <col min="9222" max="9222" width="14.7109375" style="1" customWidth="1"/>
    <col min="9223" max="9223" width="9.140625" style="1"/>
    <col min="9224" max="9224" width="12.140625" style="1" customWidth="1"/>
    <col min="9225" max="9225" width="10.140625" style="1" bestFit="1" customWidth="1"/>
    <col min="9226" max="9472" width="9.140625" style="1"/>
    <col min="9473" max="9473" width="12.140625" style="1" customWidth="1"/>
    <col min="9474" max="9474" width="24.140625" style="1" customWidth="1"/>
    <col min="9475" max="9475" width="13.42578125" style="1" customWidth="1"/>
    <col min="9476" max="9476" width="13" style="1" customWidth="1"/>
    <col min="9477" max="9477" width="43.140625" style="1" customWidth="1"/>
    <col min="9478" max="9478" width="14.7109375" style="1" customWidth="1"/>
    <col min="9479" max="9479" width="9.140625" style="1"/>
    <col min="9480" max="9480" width="12.140625" style="1" customWidth="1"/>
    <col min="9481" max="9481" width="10.140625" style="1" bestFit="1" customWidth="1"/>
    <col min="9482" max="9728" width="9.140625" style="1"/>
    <col min="9729" max="9729" width="12.140625" style="1" customWidth="1"/>
    <col min="9730" max="9730" width="24.140625" style="1" customWidth="1"/>
    <col min="9731" max="9731" width="13.42578125" style="1" customWidth="1"/>
    <col min="9732" max="9732" width="13" style="1" customWidth="1"/>
    <col min="9733" max="9733" width="43.140625" style="1" customWidth="1"/>
    <col min="9734" max="9734" width="14.7109375" style="1" customWidth="1"/>
    <col min="9735" max="9735" width="9.140625" style="1"/>
    <col min="9736" max="9736" width="12.140625" style="1" customWidth="1"/>
    <col min="9737" max="9737" width="10.140625" style="1" bestFit="1" customWidth="1"/>
    <col min="9738" max="9984" width="9.140625" style="1"/>
    <col min="9985" max="9985" width="12.140625" style="1" customWidth="1"/>
    <col min="9986" max="9986" width="24.140625" style="1" customWidth="1"/>
    <col min="9987" max="9987" width="13.42578125" style="1" customWidth="1"/>
    <col min="9988" max="9988" width="13" style="1" customWidth="1"/>
    <col min="9989" max="9989" width="43.140625" style="1" customWidth="1"/>
    <col min="9990" max="9990" width="14.7109375" style="1" customWidth="1"/>
    <col min="9991" max="9991" width="9.140625" style="1"/>
    <col min="9992" max="9992" width="12.140625" style="1" customWidth="1"/>
    <col min="9993" max="9993" width="10.140625" style="1" bestFit="1" customWidth="1"/>
    <col min="9994" max="10240" width="9.140625" style="1"/>
    <col min="10241" max="10241" width="12.140625" style="1" customWidth="1"/>
    <col min="10242" max="10242" width="24.140625" style="1" customWidth="1"/>
    <col min="10243" max="10243" width="13.42578125" style="1" customWidth="1"/>
    <col min="10244" max="10244" width="13" style="1" customWidth="1"/>
    <col min="10245" max="10245" width="43.140625" style="1" customWidth="1"/>
    <col min="10246" max="10246" width="14.7109375" style="1" customWidth="1"/>
    <col min="10247" max="10247" width="9.140625" style="1"/>
    <col min="10248" max="10248" width="12.140625" style="1" customWidth="1"/>
    <col min="10249" max="10249" width="10.140625" style="1" bestFit="1" customWidth="1"/>
    <col min="10250" max="10496" width="9.140625" style="1"/>
    <col min="10497" max="10497" width="12.140625" style="1" customWidth="1"/>
    <col min="10498" max="10498" width="24.140625" style="1" customWidth="1"/>
    <col min="10499" max="10499" width="13.42578125" style="1" customWidth="1"/>
    <col min="10500" max="10500" width="13" style="1" customWidth="1"/>
    <col min="10501" max="10501" width="43.140625" style="1" customWidth="1"/>
    <col min="10502" max="10502" width="14.7109375" style="1" customWidth="1"/>
    <col min="10503" max="10503" width="9.140625" style="1"/>
    <col min="10504" max="10504" width="12.140625" style="1" customWidth="1"/>
    <col min="10505" max="10505" width="10.140625" style="1" bestFit="1" customWidth="1"/>
    <col min="10506" max="10752" width="9.140625" style="1"/>
    <col min="10753" max="10753" width="12.140625" style="1" customWidth="1"/>
    <col min="10754" max="10754" width="24.140625" style="1" customWidth="1"/>
    <col min="10755" max="10755" width="13.42578125" style="1" customWidth="1"/>
    <col min="10756" max="10756" width="13" style="1" customWidth="1"/>
    <col min="10757" max="10757" width="43.140625" style="1" customWidth="1"/>
    <col min="10758" max="10758" width="14.7109375" style="1" customWidth="1"/>
    <col min="10759" max="10759" width="9.140625" style="1"/>
    <col min="10760" max="10760" width="12.140625" style="1" customWidth="1"/>
    <col min="10761" max="10761" width="10.140625" style="1" bestFit="1" customWidth="1"/>
    <col min="10762" max="11008" width="9.140625" style="1"/>
    <col min="11009" max="11009" width="12.140625" style="1" customWidth="1"/>
    <col min="11010" max="11010" width="24.140625" style="1" customWidth="1"/>
    <col min="11011" max="11011" width="13.42578125" style="1" customWidth="1"/>
    <col min="11012" max="11012" width="13" style="1" customWidth="1"/>
    <col min="11013" max="11013" width="43.140625" style="1" customWidth="1"/>
    <col min="11014" max="11014" width="14.7109375" style="1" customWidth="1"/>
    <col min="11015" max="11015" width="9.140625" style="1"/>
    <col min="11016" max="11016" width="12.140625" style="1" customWidth="1"/>
    <col min="11017" max="11017" width="10.140625" style="1" bestFit="1" customWidth="1"/>
    <col min="11018" max="11264" width="9.140625" style="1"/>
    <col min="11265" max="11265" width="12.140625" style="1" customWidth="1"/>
    <col min="11266" max="11266" width="24.140625" style="1" customWidth="1"/>
    <col min="11267" max="11267" width="13.42578125" style="1" customWidth="1"/>
    <col min="11268" max="11268" width="13" style="1" customWidth="1"/>
    <col min="11269" max="11269" width="43.140625" style="1" customWidth="1"/>
    <col min="11270" max="11270" width="14.7109375" style="1" customWidth="1"/>
    <col min="11271" max="11271" width="9.140625" style="1"/>
    <col min="11272" max="11272" width="12.140625" style="1" customWidth="1"/>
    <col min="11273" max="11273" width="10.140625" style="1" bestFit="1" customWidth="1"/>
    <col min="11274" max="11520" width="9.140625" style="1"/>
    <col min="11521" max="11521" width="12.140625" style="1" customWidth="1"/>
    <col min="11522" max="11522" width="24.140625" style="1" customWidth="1"/>
    <col min="11523" max="11523" width="13.42578125" style="1" customWidth="1"/>
    <col min="11524" max="11524" width="13" style="1" customWidth="1"/>
    <col min="11525" max="11525" width="43.140625" style="1" customWidth="1"/>
    <col min="11526" max="11526" width="14.7109375" style="1" customWidth="1"/>
    <col min="11527" max="11527" width="9.140625" style="1"/>
    <col min="11528" max="11528" width="12.140625" style="1" customWidth="1"/>
    <col min="11529" max="11529" width="10.140625" style="1" bestFit="1" customWidth="1"/>
    <col min="11530" max="11776" width="9.140625" style="1"/>
    <col min="11777" max="11777" width="12.140625" style="1" customWidth="1"/>
    <col min="11778" max="11778" width="24.140625" style="1" customWidth="1"/>
    <col min="11779" max="11779" width="13.42578125" style="1" customWidth="1"/>
    <col min="11780" max="11780" width="13" style="1" customWidth="1"/>
    <col min="11781" max="11781" width="43.140625" style="1" customWidth="1"/>
    <col min="11782" max="11782" width="14.7109375" style="1" customWidth="1"/>
    <col min="11783" max="11783" width="9.140625" style="1"/>
    <col min="11784" max="11784" width="12.140625" style="1" customWidth="1"/>
    <col min="11785" max="11785" width="10.140625" style="1" bestFit="1" customWidth="1"/>
    <col min="11786" max="12032" width="9.140625" style="1"/>
    <col min="12033" max="12033" width="12.140625" style="1" customWidth="1"/>
    <col min="12034" max="12034" width="24.140625" style="1" customWidth="1"/>
    <col min="12035" max="12035" width="13.42578125" style="1" customWidth="1"/>
    <col min="12036" max="12036" width="13" style="1" customWidth="1"/>
    <col min="12037" max="12037" width="43.140625" style="1" customWidth="1"/>
    <col min="12038" max="12038" width="14.7109375" style="1" customWidth="1"/>
    <col min="12039" max="12039" width="9.140625" style="1"/>
    <col min="12040" max="12040" width="12.140625" style="1" customWidth="1"/>
    <col min="12041" max="12041" width="10.140625" style="1" bestFit="1" customWidth="1"/>
    <col min="12042" max="12288" width="9.140625" style="1"/>
    <col min="12289" max="12289" width="12.140625" style="1" customWidth="1"/>
    <col min="12290" max="12290" width="24.140625" style="1" customWidth="1"/>
    <col min="12291" max="12291" width="13.42578125" style="1" customWidth="1"/>
    <col min="12292" max="12292" width="13" style="1" customWidth="1"/>
    <col min="12293" max="12293" width="43.140625" style="1" customWidth="1"/>
    <col min="12294" max="12294" width="14.7109375" style="1" customWidth="1"/>
    <col min="12295" max="12295" width="9.140625" style="1"/>
    <col min="12296" max="12296" width="12.140625" style="1" customWidth="1"/>
    <col min="12297" max="12297" width="10.140625" style="1" bestFit="1" customWidth="1"/>
    <col min="12298" max="12544" width="9.140625" style="1"/>
    <col min="12545" max="12545" width="12.140625" style="1" customWidth="1"/>
    <col min="12546" max="12546" width="24.140625" style="1" customWidth="1"/>
    <col min="12547" max="12547" width="13.42578125" style="1" customWidth="1"/>
    <col min="12548" max="12548" width="13" style="1" customWidth="1"/>
    <col min="12549" max="12549" width="43.140625" style="1" customWidth="1"/>
    <col min="12550" max="12550" width="14.7109375" style="1" customWidth="1"/>
    <col min="12551" max="12551" width="9.140625" style="1"/>
    <col min="12552" max="12552" width="12.140625" style="1" customWidth="1"/>
    <col min="12553" max="12553" width="10.140625" style="1" bestFit="1" customWidth="1"/>
    <col min="12554" max="12800" width="9.140625" style="1"/>
    <col min="12801" max="12801" width="12.140625" style="1" customWidth="1"/>
    <col min="12802" max="12802" width="24.140625" style="1" customWidth="1"/>
    <col min="12803" max="12803" width="13.42578125" style="1" customWidth="1"/>
    <col min="12804" max="12804" width="13" style="1" customWidth="1"/>
    <col min="12805" max="12805" width="43.140625" style="1" customWidth="1"/>
    <col min="12806" max="12806" width="14.7109375" style="1" customWidth="1"/>
    <col min="12807" max="12807" width="9.140625" style="1"/>
    <col min="12808" max="12808" width="12.140625" style="1" customWidth="1"/>
    <col min="12809" max="12809" width="10.140625" style="1" bestFit="1" customWidth="1"/>
    <col min="12810" max="13056" width="9.140625" style="1"/>
    <col min="13057" max="13057" width="12.140625" style="1" customWidth="1"/>
    <col min="13058" max="13058" width="24.140625" style="1" customWidth="1"/>
    <col min="13059" max="13059" width="13.42578125" style="1" customWidth="1"/>
    <col min="13060" max="13060" width="13" style="1" customWidth="1"/>
    <col min="13061" max="13061" width="43.140625" style="1" customWidth="1"/>
    <col min="13062" max="13062" width="14.7109375" style="1" customWidth="1"/>
    <col min="13063" max="13063" width="9.140625" style="1"/>
    <col min="13064" max="13064" width="12.140625" style="1" customWidth="1"/>
    <col min="13065" max="13065" width="10.140625" style="1" bestFit="1" customWidth="1"/>
    <col min="13066" max="13312" width="9.140625" style="1"/>
    <col min="13313" max="13313" width="12.140625" style="1" customWidth="1"/>
    <col min="13314" max="13314" width="24.140625" style="1" customWidth="1"/>
    <col min="13315" max="13315" width="13.42578125" style="1" customWidth="1"/>
    <col min="13316" max="13316" width="13" style="1" customWidth="1"/>
    <col min="13317" max="13317" width="43.140625" style="1" customWidth="1"/>
    <col min="13318" max="13318" width="14.7109375" style="1" customWidth="1"/>
    <col min="13319" max="13319" width="9.140625" style="1"/>
    <col min="13320" max="13320" width="12.140625" style="1" customWidth="1"/>
    <col min="13321" max="13321" width="10.140625" style="1" bestFit="1" customWidth="1"/>
    <col min="13322" max="13568" width="9.140625" style="1"/>
    <col min="13569" max="13569" width="12.140625" style="1" customWidth="1"/>
    <col min="13570" max="13570" width="24.140625" style="1" customWidth="1"/>
    <col min="13571" max="13571" width="13.42578125" style="1" customWidth="1"/>
    <col min="13572" max="13572" width="13" style="1" customWidth="1"/>
    <col min="13573" max="13573" width="43.140625" style="1" customWidth="1"/>
    <col min="13574" max="13574" width="14.7109375" style="1" customWidth="1"/>
    <col min="13575" max="13575" width="9.140625" style="1"/>
    <col min="13576" max="13576" width="12.140625" style="1" customWidth="1"/>
    <col min="13577" max="13577" width="10.140625" style="1" bestFit="1" customWidth="1"/>
    <col min="13578" max="13824" width="9.140625" style="1"/>
    <col min="13825" max="13825" width="12.140625" style="1" customWidth="1"/>
    <col min="13826" max="13826" width="24.140625" style="1" customWidth="1"/>
    <col min="13827" max="13827" width="13.42578125" style="1" customWidth="1"/>
    <col min="13828" max="13828" width="13" style="1" customWidth="1"/>
    <col min="13829" max="13829" width="43.140625" style="1" customWidth="1"/>
    <col min="13830" max="13830" width="14.7109375" style="1" customWidth="1"/>
    <col min="13831" max="13831" width="9.140625" style="1"/>
    <col min="13832" max="13832" width="12.140625" style="1" customWidth="1"/>
    <col min="13833" max="13833" width="10.140625" style="1" bestFit="1" customWidth="1"/>
    <col min="13834" max="14080" width="9.140625" style="1"/>
    <col min="14081" max="14081" width="12.140625" style="1" customWidth="1"/>
    <col min="14082" max="14082" width="24.140625" style="1" customWidth="1"/>
    <col min="14083" max="14083" width="13.42578125" style="1" customWidth="1"/>
    <col min="14084" max="14084" width="13" style="1" customWidth="1"/>
    <col min="14085" max="14085" width="43.140625" style="1" customWidth="1"/>
    <col min="14086" max="14086" width="14.7109375" style="1" customWidth="1"/>
    <col min="14087" max="14087" width="9.140625" style="1"/>
    <col min="14088" max="14088" width="12.140625" style="1" customWidth="1"/>
    <col min="14089" max="14089" width="10.140625" style="1" bestFit="1" customWidth="1"/>
    <col min="14090" max="14336" width="9.140625" style="1"/>
    <col min="14337" max="14337" width="12.140625" style="1" customWidth="1"/>
    <col min="14338" max="14338" width="24.140625" style="1" customWidth="1"/>
    <col min="14339" max="14339" width="13.42578125" style="1" customWidth="1"/>
    <col min="14340" max="14340" width="13" style="1" customWidth="1"/>
    <col min="14341" max="14341" width="43.140625" style="1" customWidth="1"/>
    <col min="14342" max="14342" width="14.7109375" style="1" customWidth="1"/>
    <col min="14343" max="14343" width="9.140625" style="1"/>
    <col min="14344" max="14344" width="12.140625" style="1" customWidth="1"/>
    <col min="14345" max="14345" width="10.140625" style="1" bestFit="1" customWidth="1"/>
    <col min="14346" max="14592" width="9.140625" style="1"/>
    <col min="14593" max="14593" width="12.140625" style="1" customWidth="1"/>
    <col min="14594" max="14594" width="24.140625" style="1" customWidth="1"/>
    <col min="14595" max="14595" width="13.42578125" style="1" customWidth="1"/>
    <col min="14596" max="14596" width="13" style="1" customWidth="1"/>
    <col min="14597" max="14597" width="43.140625" style="1" customWidth="1"/>
    <col min="14598" max="14598" width="14.7109375" style="1" customWidth="1"/>
    <col min="14599" max="14599" width="9.140625" style="1"/>
    <col min="14600" max="14600" width="12.140625" style="1" customWidth="1"/>
    <col min="14601" max="14601" width="10.140625" style="1" bestFit="1" customWidth="1"/>
    <col min="14602" max="14848" width="9.140625" style="1"/>
    <col min="14849" max="14849" width="12.140625" style="1" customWidth="1"/>
    <col min="14850" max="14850" width="24.140625" style="1" customWidth="1"/>
    <col min="14851" max="14851" width="13.42578125" style="1" customWidth="1"/>
    <col min="14852" max="14852" width="13" style="1" customWidth="1"/>
    <col min="14853" max="14853" width="43.140625" style="1" customWidth="1"/>
    <col min="14854" max="14854" width="14.7109375" style="1" customWidth="1"/>
    <col min="14855" max="14855" width="9.140625" style="1"/>
    <col min="14856" max="14856" width="12.140625" style="1" customWidth="1"/>
    <col min="14857" max="14857" width="10.140625" style="1" bestFit="1" customWidth="1"/>
    <col min="14858" max="15104" width="9.140625" style="1"/>
    <col min="15105" max="15105" width="12.140625" style="1" customWidth="1"/>
    <col min="15106" max="15106" width="24.140625" style="1" customWidth="1"/>
    <col min="15107" max="15107" width="13.42578125" style="1" customWidth="1"/>
    <col min="15108" max="15108" width="13" style="1" customWidth="1"/>
    <col min="15109" max="15109" width="43.140625" style="1" customWidth="1"/>
    <col min="15110" max="15110" width="14.7109375" style="1" customWidth="1"/>
    <col min="15111" max="15111" width="9.140625" style="1"/>
    <col min="15112" max="15112" width="12.140625" style="1" customWidth="1"/>
    <col min="15113" max="15113" width="10.140625" style="1" bestFit="1" customWidth="1"/>
    <col min="15114" max="15360" width="9.140625" style="1"/>
    <col min="15361" max="15361" width="12.140625" style="1" customWidth="1"/>
    <col min="15362" max="15362" width="24.140625" style="1" customWidth="1"/>
    <col min="15363" max="15363" width="13.42578125" style="1" customWidth="1"/>
    <col min="15364" max="15364" width="13" style="1" customWidth="1"/>
    <col min="15365" max="15365" width="43.140625" style="1" customWidth="1"/>
    <col min="15366" max="15366" width="14.7109375" style="1" customWidth="1"/>
    <col min="15367" max="15367" width="9.140625" style="1"/>
    <col min="15368" max="15368" width="12.140625" style="1" customWidth="1"/>
    <col min="15369" max="15369" width="10.140625" style="1" bestFit="1" customWidth="1"/>
    <col min="15370" max="15616" width="9.140625" style="1"/>
    <col min="15617" max="15617" width="12.140625" style="1" customWidth="1"/>
    <col min="15618" max="15618" width="24.140625" style="1" customWidth="1"/>
    <col min="15619" max="15619" width="13.42578125" style="1" customWidth="1"/>
    <col min="15620" max="15620" width="13" style="1" customWidth="1"/>
    <col min="15621" max="15621" width="43.140625" style="1" customWidth="1"/>
    <col min="15622" max="15622" width="14.7109375" style="1" customWidth="1"/>
    <col min="15623" max="15623" width="9.140625" style="1"/>
    <col min="15624" max="15624" width="12.140625" style="1" customWidth="1"/>
    <col min="15625" max="15625" width="10.140625" style="1" bestFit="1" customWidth="1"/>
    <col min="15626" max="15872" width="9.140625" style="1"/>
    <col min="15873" max="15873" width="12.140625" style="1" customWidth="1"/>
    <col min="15874" max="15874" width="24.140625" style="1" customWidth="1"/>
    <col min="15875" max="15875" width="13.42578125" style="1" customWidth="1"/>
    <col min="15876" max="15876" width="13" style="1" customWidth="1"/>
    <col min="15877" max="15877" width="43.140625" style="1" customWidth="1"/>
    <col min="15878" max="15878" width="14.7109375" style="1" customWidth="1"/>
    <col min="15879" max="15879" width="9.140625" style="1"/>
    <col min="15880" max="15880" width="12.140625" style="1" customWidth="1"/>
    <col min="15881" max="15881" width="10.140625" style="1" bestFit="1" customWidth="1"/>
    <col min="15882" max="16128" width="9.140625" style="1"/>
    <col min="16129" max="16129" width="12.140625" style="1" customWidth="1"/>
    <col min="16130" max="16130" width="24.140625" style="1" customWidth="1"/>
    <col min="16131" max="16131" width="13.42578125" style="1" customWidth="1"/>
    <col min="16132" max="16132" width="13" style="1" customWidth="1"/>
    <col min="16133" max="16133" width="43.140625" style="1" customWidth="1"/>
    <col min="16134" max="16134" width="14.7109375" style="1" customWidth="1"/>
    <col min="16135" max="16135" width="9.140625" style="1"/>
    <col min="16136" max="16136" width="12.140625" style="1" customWidth="1"/>
    <col min="16137" max="16137" width="10.140625" style="1" bestFit="1" customWidth="1"/>
    <col min="16138" max="16384" width="9.140625" style="1"/>
  </cols>
  <sheetData>
    <row r="1" spans="1:9" x14ac:dyDescent="0.25">
      <c r="G1" s="564" t="s">
        <v>239</v>
      </c>
      <c r="H1" s="564"/>
    </row>
    <row r="2" spans="1:9" x14ac:dyDescent="0.25">
      <c r="E2" s="203"/>
    </row>
    <row r="3" spans="1:9" ht="18" x14ac:dyDescent="0.25">
      <c r="A3" s="583" t="s">
        <v>270</v>
      </c>
      <c r="B3" s="583"/>
      <c r="C3" s="583"/>
      <c r="D3" s="583"/>
      <c r="E3" s="583"/>
      <c r="F3" s="583"/>
      <c r="G3" s="583"/>
    </row>
    <row r="4" spans="1:9" ht="18" x14ac:dyDescent="0.25">
      <c r="A4" s="399"/>
      <c r="B4" s="399"/>
      <c r="C4" s="399"/>
      <c r="D4" s="399"/>
      <c r="E4" s="399"/>
      <c r="F4" s="399"/>
      <c r="G4" s="399"/>
    </row>
    <row r="5" spans="1:9" x14ac:dyDescent="0.25">
      <c r="A5" s="606"/>
      <c r="B5" s="603" t="s">
        <v>260</v>
      </c>
      <c r="C5" s="603" t="s">
        <v>261</v>
      </c>
      <c r="D5" s="610" t="s">
        <v>262</v>
      </c>
      <c r="E5" s="611"/>
      <c r="F5" s="610" t="s">
        <v>263</v>
      </c>
      <c r="G5" s="612"/>
      <c r="H5" s="603" t="s">
        <v>264</v>
      </c>
    </row>
    <row r="6" spans="1:9" x14ac:dyDescent="0.25">
      <c r="A6" s="607"/>
      <c r="B6" s="608"/>
      <c r="C6" s="586"/>
      <c r="D6" s="603" t="s">
        <v>265</v>
      </c>
      <c r="E6" s="400" t="s">
        <v>266</v>
      </c>
      <c r="F6" s="603" t="s">
        <v>265</v>
      </c>
      <c r="G6" s="401" t="s">
        <v>266</v>
      </c>
      <c r="H6" s="586"/>
    </row>
    <row r="7" spans="1:9" x14ac:dyDescent="0.25">
      <c r="A7" s="607"/>
      <c r="B7" s="608"/>
      <c r="C7" s="586"/>
      <c r="D7" s="586"/>
      <c r="E7" s="603" t="s">
        <v>267</v>
      </c>
      <c r="F7" s="586"/>
      <c r="G7" s="603" t="s">
        <v>268</v>
      </c>
      <c r="H7" s="586"/>
    </row>
    <row r="8" spans="1:9" x14ac:dyDescent="0.25">
      <c r="A8" s="559"/>
      <c r="B8" s="609"/>
      <c r="C8" s="576"/>
      <c r="D8" s="576"/>
      <c r="E8" s="576"/>
      <c r="F8" s="576"/>
      <c r="G8" s="576"/>
      <c r="H8" s="576"/>
    </row>
    <row r="9" spans="1:9" x14ac:dyDescent="0.25">
      <c r="A9" s="402">
        <v>1</v>
      </c>
      <c r="B9" s="402">
        <v>2</v>
      </c>
      <c r="C9" s="402">
        <v>3</v>
      </c>
      <c r="D9" s="402">
        <v>4</v>
      </c>
      <c r="E9" s="402">
        <v>5</v>
      </c>
      <c r="F9" s="402">
        <v>6</v>
      </c>
      <c r="G9" s="402">
        <v>7</v>
      </c>
      <c r="H9" s="402">
        <v>8</v>
      </c>
    </row>
    <row r="10" spans="1:9" ht="79.5" customHeight="1" x14ac:dyDescent="0.25">
      <c r="A10" s="403" t="s">
        <v>82</v>
      </c>
      <c r="B10" s="404" t="s">
        <v>269</v>
      </c>
      <c r="C10" s="406">
        <v>-284578.34000000003</v>
      </c>
      <c r="D10" s="410">
        <v>9534663</v>
      </c>
      <c r="E10" s="405" t="s">
        <v>369</v>
      </c>
      <c r="F10" s="406">
        <v>9571783</v>
      </c>
      <c r="G10" s="406">
        <v>0</v>
      </c>
      <c r="H10" s="406">
        <v>-321698.34000000003</v>
      </c>
      <c r="I10" s="83"/>
    </row>
    <row r="11" spans="1:9" ht="48" customHeight="1" x14ac:dyDescent="0.25">
      <c r="A11" s="407" t="s">
        <v>207</v>
      </c>
      <c r="B11" s="408" t="s">
        <v>269</v>
      </c>
      <c r="C11" s="410">
        <v>-284578.34000000003</v>
      </c>
      <c r="D11" s="511">
        <v>3970792.95</v>
      </c>
      <c r="E11" s="409">
        <v>228107.95</v>
      </c>
      <c r="F11" s="410">
        <v>3915731.31</v>
      </c>
      <c r="G11" s="410">
        <v>0</v>
      </c>
      <c r="H11" s="410">
        <v>-205691.96</v>
      </c>
      <c r="I11" s="83"/>
    </row>
    <row r="12" spans="1:9" ht="24.75" customHeight="1" x14ac:dyDescent="0.25">
      <c r="A12" s="604" t="s">
        <v>5</v>
      </c>
      <c r="B12" s="605"/>
      <c r="C12" s="512">
        <f>C11/C10*100</f>
        <v>100</v>
      </c>
      <c r="D12" s="513">
        <f>D11/D10*100</f>
        <v>41.645865721735525</v>
      </c>
      <c r="E12" s="411">
        <v>22.93</v>
      </c>
      <c r="F12" s="512">
        <f>F11/F10*100</f>
        <v>40.909110768599746</v>
      </c>
      <c r="G12" s="512">
        <v>0</v>
      </c>
      <c r="H12" s="512">
        <f>H11/H10*100</f>
        <v>63.939391170001059</v>
      </c>
    </row>
    <row r="14" spans="1:9" x14ac:dyDescent="0.25">
      <c r="A14" s="325"/>
      <c r="C14" s="83"/>
    </row>
    <row r="15" spans="1:9" x14ac:dyDescent="0.25">
      <c r="A15" s="325"/>
      <c r="C15" s="83"/>
      <c r="H15" s="83"/>
    </row>
    <row r="16" spans="1:9" x14ac:dyDescent="0.25">
      <c r="A16" s="325"/>
      <c r="C16" s="83"/>
    </row>
    <row r="17" spans="1:1" x14ac:dyDescent="0.25">
      <c r="A17" s="325"/>
    </row>
  </sheetData>
  <mergeCells count="13">
    <mergeCell ref="E7:E8"/>
    <mergeCell ref="G7:G8"/>
    <mergeCell ref="A12:B12"/>
    <mergeCell ref="G1:H1"/>
    <mergeCell ref="A3:G3"/>
    <mergeCell ref="A5:A8"/>
    <mergeCell ref="B5:B8"/>
    <mergeCell ref="C5:C8"/>
    <mergeCell ref="D5:E5"/>
    <mergeCell ref="F5:G5"/>
    <mergeCell ref="H5:H8"/>
    <mergeCell ref="D6:D8"/>
    <mergeCell ref="F6:F8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B1" zoomScaleNormal="100" workbookViewId="0">
      <selection activeCell="H17" sqref="H17"/>
    </sheetView>
  </sheetViews>
  <sheetFormatPr defaultRowHeight="15" x14ac:dyDescent="0.25"/>
  <cols>
    <col min="1" max="1" width="4.7109375" style="1" customWidth="1"/>
    <col min="2" max="2" width="51" style="1" customWidth="1"/>
    <col min="3" max="3" width="19.7109375" style="1" customWidth="1"/>
    <col min="4" max="4" width="19.42578125" style="1" customWidth="1"/>
    <col min="5" max="5" width="13.85546875" style="1" customWidth="1"/>
    <col min="6" max="254" width="9.140625" style="1"/>
    <col min="255" max="255" width="4.7109375" style="1" customWidth="1"/>
    <col min="256" max="256" width="51" style="1" customWidth="1"/>
    <col min="257" max="257" width="12.28515625" style="1" customWidth="1"/>
    <col min="258" max="258" width="11.5703125" style="1" customWidth="1"/>
    <col min="259" max="259" width="11.85546875" style="1" customWidth="1"/>
    <col min="260" max="510" width="9.140625" style="1"/>
    <col min="511" max="511" width="4.7109375" style="1" customWidth="1"/>
    <col min="512" max="512" width="51" style="1" customWidth="1"/>
    <col min="513" max="513" width="12.28515625" style="1" customWidth="1"/>
    <col min="514" max="514" width="11.5703125" style="1" customWidth="1"/>
    <col min="515" max="515" width="11.85546875" style="1" customWidth="1"/>
    <col min="516" max="766" width="9.140625" style="1"/>
    <col min="767" max="767" width="4.7109375" style="1" customWidth="1"/>
    <col min="768" max="768" width="51" style="1" customWidth="1"/>
    <col min="769" max="769" width="12.28515625" style="1" customWidth="1"/>
    <col min="770" max="770" width="11.5703125" style="1" customWidth="1"/>
    <col min="771" max="771" width="11.85546875" style="1" customWidth="1"/>
    <col min="772" max="1022" width="9.140625" style="1"/>
    <col min="1023" max="1023" width="4.7109375" style="1" customWidth="1"/>
    <col min="1024" max="1024" width="51" style="1" customWidth="1"/>
    <col min="1025" max="1025" width="12.28515625" style="1" customWidth="1"/>
    <col min="1026" max="1026" width="11.5703125" style="1" customWidth="1"/>
    <col min="1027" max="1027" width="11.85546875" style="1" customWidth="1"/>
    <col min="1028" max="1278" width="9.140625" style="1"/>
    <col min="1279" max="1279" width="4.7109375" style="1" customWidth="1"/>
    <col min="1280" max="1280" width="51" style="1" customWidth="1"/>
    <col min="1281" max="1281" width="12.28515625" style="1" customWidth="1"/>
    <col min="1282" max="1282" width="11.5703125" style="1" customWidth="1"/>
    <col min="1283" max="1283" width="11.85546875" style="1" customWidth="1"/>
    <col min="1284" max="1534" width="9.140625" style="1"/>
    <col min="1535" max="1535" width="4.7109375" style="1" customWidth="1"/>
    <col min="1536" max="1536" width="51" style="1" customWidth="1"/>
    <col min="1537" max="1537" width="12.28515625" style="1" customWidth="1"/>
    <col min="1538" max="1538" width="11.5703125" style="1" customWidth="1"/>
    <col min="1539" max="1539" width="11.85546875" style="1" customWidth="1"/>
    <col min="1540" max="1790" width="9.140625" style="1"/>
    <col min="1791" max="1791" width="4.7109375" style="1" customWidth="1"/>
    <col min="1792" max="1792" width="51" style="1" customWidth="1"/>
    <col min="1793" max="1793" width="12.28515625" style="1" customWidth="1"/>
    <col min="1794" max="1794" width="11.5703125" style="1" customWidth="1"/>
    <col min="1795" max="1795" width="11.85546875" style="1" customWidth="1"/>
    <col min="1796" max="2046" width="9.140625" style="1"/>
    <col min="2047" max="2047" width="4.7109375" style="1" customWidth="1"/>
    <col min="2048" max="2048" width="51" style="1" customWidth="1"/>
    <col min="2049" max="2049" width="12.28515625" style="1" customWidth="1"/>
    <col min="2050" max="2050" width="11.5703125" style="1" customWidth="1"/>
    <col min="2051" max="2051" width="11.85546875" style="1" customWidth="1"/>
    <col min="2052" max="2302" width="9.140625" style="1"/>
    <col min="2303" max="2303" width="4.7109375" style="1" customWidth="1"/>
    <col min="2304" max="2304" width="51" style="1" customWidth="1"/>
    <col min="2305" max="2305" width="12.28515625" style="1" customWidth="1"/>
    <col min="2306" max="2306" width="11.5703125" style="1" customWidth="1"/>
    <col min="2307" max="2307" width="11.85546875" style="1" customWidth="1"/>
    <col min="2308" max="2558" width="9.140625" style="1"/>
    <col min="2559" max="2559" width="4.7109375" style="1" customWidth="1"/>
    <col min="2560" max="2560" width="51" style="1" customWidth="1"/>
    <col min="2561" max="2561" width="12.28515625" style="1" customWidth="1"/>
    <col min="2562" max="2562" width="11.5703125" style="1" customWidth="1"/>
    <col min="2563" max="2563" width="11.85546875" style="1" customWidth="1"/>
    <col min="2564" max="2814" width="9.140625" style="1"/>
    <col min="2815" max="2815" width="4.7109375" style="1" customWidth="1"/>
    <col min="2816" max="2816" width="51" style="1" customWidth="1"/>
    <col min="2817" max="2817" width="12.28515625" style="1" customWidth="1"/>
    <col min="2818" max="2818" width="11.5703125" style="1" customWidth="1"/>
    <col min="2819" max="2819" width="11.85546875" style="1" customWidth="1"/>
    <col min="2820" max="3070" width="9.140625" style="1"/>
    <col min="3071" max="3071" width="4.7109375" style="1" customWidth="1"/>
    <col min="3072" max="3072" width="51" style="1" customWidth="1"/>
    <col min="3073" max="3073" width="12.28515625" style="1" customWidth="1"/>
    <col min="3074" max="3074" width="11.5703125" style="1" customWidth="1"/>
    <col min="3075" max="3075" width="11.85546875" style="1" customWidth="1"/>
    <col min="3076" max="3326" width="9.140625" style="1"/>
    <col min="3327" max="3327" width="4.7109375" style="1" customWidth="1"/>
    <col min="3328" max="3328" width="51" style="1" customWidth="1"/>
    <col min="3329" max="3329" width="12.28515625" style="1" customWidth="1"/>
    <col min="3330" max="3330" width="11.5703125" style="1" customWidth="1"/>
    <col min="3331" max="3331" width="11.85546875" style="1" customWidth="1"/>
    <col min="3332" max="3582" width="9.140625" style="1"/>
    <col min="3583" max="3583" width="4.7109375" style="1" customWidth="1"/>
    <col min="3584" max="3584" width="51" style="1" customWidth="1"/>
    <col min="3585" max="3585" width="12.28515625" style="1" customWidth="1"/>
    <col min="3586" max="3586" width="11.5703125" style="1" customWidth="1"/>
    <col min="3587" max="3587" width="11.85546875" style="1" customWidth="1"/>
    <col min="3588" max="3838" width="9.140625" style="1"/>
    <col min="3839" max="3839" width="4.7109375" style="1" customWidth="1"/>
    <col min="3840" max="3840" width="51" style="1" customWidth="1"/>
    <col min="3841" max="3841" width="12.28515625" style="1" customWidth="1"/>
    <col min="3842" max="3842" width="11.5703125" style="1" customWidth="1"/>
    <col min="3843" max="3843" width="11.85546875" style="1" customWidth="1"/>
    <col min="3844" max="4094" width="9.140625" style="1"/>
    <col min="4095" max="4095" width="4.7109375" style="1" customWidth="1"/>
    <col min="4096" max="4096" width="51" style="1" customWidth="1"/>
    <col min="4097" max="4097" width="12.28515625" style="1" customWidth="1"/>
    <col min="4098" max="4098" width="11.5703125" style="1" customWidth="1"/>
    <col min="4099" max="4099" width="11.85546875" style="1" customWidth="1"/>
    <col min="4100" max="4350" width="9.140625" style="1"/>
    <col min="4351" max="4351" width="4.7109375" style="1" customWidth="1"/>
    <col min="4352" max="4352" width="51" style="1" customWidth="1"/>
    <col min="4353" max="4353" width="12.28515625" style="1" customWidth="1"/>
    <col min="4354" max="4354" width="11.5703125" style="1" customWidth="1"/>
    <col min="4355" max="4355" width="11.85546875" style="1" customWidth="1"/>
    <col min="4356" max="4606" width="9.140625" style="1"/>
    <col min="4607" max="4607" width="4.7109375" style="1" customWidth="1"/>
    <col min="4608" max="4608" width="51" style="1" customWidth="1"/>
    <col min="4609" max="4609" width="12.28515625" style="1" customWidth="1"/>
    <col min="4610" max="4610" width="11.5703125" style="1" customWidth="1"/>
    <col min="4611" max="4611" width="11.85546875" style="1" customWidth="1"/>
    <col min="4612" max="4862" width="9.140625" style="1"/>
    <col min="4863" max="4863" width="4.7109375" style="1" customWidth="1"/>
    <col min="4864" max="4864" width="51" style="1" customWidth="1"/>
    <col min="4865" max="4865" width="12.28515625" style="1" customWidth="1"/>
    <col min="4866" max="4866" width="11.5703125" style="1" customWidth="1"/>
    <col min="4867" max="4867" width="11.85546875" style="1" customWidth="1"/>
    <col min="4868" max="5118" width="9.140625" style="1"/>
    <col min="5119" max="5119" width="4.7109375" style="1" customWidth="1"/>
    <col min="5120" max="5120" width="51" style="1" customWidth="1"/>
    <col min="5121" max="5121" width="12.28515625" style="1" customWidth="1"/>
    <col min="5122" max="5122" width="11.5703125" style="1" customWidth="1"/>
    <col min="5123" max="5123" width="11.85546875" style="1" customWidth="1"/>
    <col min="5124" max="5374" width="9.140625" style="1"/>
    <col min="5375" max="5375" width="4.7109375" style="1" customWidth="1"/>
    <col min="5376" max="5376" width="51" style="1" customWidth="1"/>
    <col min="5377" max="5377" width="12.28515625" style="1" customWidth="1"/>
    <col min="5378" max="5378" width="11.5703125" style="1" customWidth="1"/>
    <col min="5379" max="5379" width="11.85546875" style="1" customWidth="1"/>
    <col min="5380" max="5630" width="9.140625" style="1"/>
    <col min="5631" max="5631" width="4.7109375" style="1" customWidth="1"/>
    <col min="5632" max="5632" width="51" style="1" customWidth="1"/>
    <col min="5633" max="5633" width="12.28515625" style="1" customWidth="1"/>
    <col min="5634" max="5634" width="11.5703125" style="1" customWidth="1"/>
    <col min="5635" max="5635" width="11.85546875" style="1" customWidth="1"/>
    <col min="5636" max="5886" width="9.140625" style="1"/>
    <col min="5887" max="5887" width="4.7109375" style="1" customWidth="1"/>
    <col min="5888" max="5888" width="51" style="1" customWidth="1"/>
    <col min="5889" max="5889" width="12.28515625" style="1" customWidth="1"/>
    <col min="5890" max="5890" width="11.5703125" style="1" customWidth="1"/>
    <col min="5891" max="5891" width="11.85546875" style="1" customWidth="1"/>
    <col min="5892" max="6142" width="9.140625" style="1"/>
    <col min="6143" max="6143" width="4.7109375" style="1" customWidth="1"/>
    <col min="6144" max="6144" width="51" style="1" customWidth="1"/>
    <col min="6145" max="6145" width="12.28515625" style="1" customWidth="1"/>
    <col min="6146" max="6146" width="11.5703125" style="1" customWidth="1"/>
    <col min="6147" max="6147" width="11.85546875" style="1" customWidth="1"/>
    <col min="6148" max="6398" width="9.140625" style="1"/>
    <col min="6399" max="6399" width="4.7109375" style="1" customWidth="1"/>
    <col min="6400" max="6400" width="51" style="1" customWidth="1"/>
    <col min="6401" max="6401" width="12.28515625" style="1" customWidth="1"/>
    <col min="6402" max="6402" width="11.5703125" style="1" customWidth="1"/>
    <col min="6403" max="6403" width="11.85546875" style="1" customWidth="1"/>
    <col min="6404" max="6654" width="9.140625" style="1"/>
    <col min="6655" max="6655" width="4.7109375" style="1" customWidth="1"/>
    <col min="6656" max="6656" width="51" style="1" customWidth="1"/>
    <col min="6657" max="6657" width="12.28515625" style="1" customWidth="1"/>
    <col min="6658" max="6658" width="11.5703125" style="1" customWidth="1"/>
    <col min="6659" max="6659" width="11.85546875" style="1" customWidth="1"/>
    <col min="6660" max="6910" width="9.140625" style="1"/>
    <col min="6911" max="6911" width="4.7109375" style="1" customWidth="1"/>
    <col min="6912" max="6912" width="51" style="1" customWidth="1"/>
    <col min="6913" max="6913" width="12.28515625" style="1" customWidth="1"/>
    <col min="6914" max="6914" width="11.5703125" style="1" customWidth="1"/>
    <col min="6915" max="6915" width="11.85546875" style="1" customWidth="1"/>
    <col min="6916" max="7166" width="9.140625" style="1"/>
    <col min="7167" max="7167" width="4.7109375" style="1" customWidth="1"/>
    <col min="7168" max="7168" width="51" style="1" customWidth="1"/>
    <col min="7169" max="7169" width="12.28515625" style="1" customWidth="1"/>
    <col min="7170" max="7170" width="11.5703125" style="1" customWidth="1"/>
    <col min="7171" max="7171" width="11.85546875" style="1" customWidth="1"/>
    <col min="7172" max="7422" width="9.140625" style="1"/>
    <col min="7423" max="7423" width="4.7109375" style="1" customWidth="1"/>
    <col min="7424" max="7424" width="51" style="1" customWidth="1"/>
    <col min="7425" max="7425" width="12.28515625" style="1" customWidth="1"/>
    <col min="7426" max="7426" width="11.5703125" style="1" customWidth="1"/>
    <col min="7427" max="7427" width="11.85546875" style="1" customWidth="1"/>
    <col min="7428" max="7678" width="9.140625" style="1"/>
    <col min="7679" max="7679" width="4.7109375" style="1" customWidth="1"/>
    <col min="7680" max="7680" width="51" style="1" customWidth="1"/>
    <col min="7681" max="7681" width="12.28515625" style="1" customWidth="1"/>
    <col min="7682" max="7682" width="11.5703125" style="1" customWidth="1"/>
    <col min="7683" max="7683" width="11.85546875" style="1" customWidth="1"/>
    <col min="7684" max="7934" width="9.140625" style="1"/>
    <col min="7935" max="7935" width="4.7109375" style="1" customWidth="1"/>
    <col min="7936" max="7936" width="51" style="1" customWidth="1"/>
    <col min="7937" max="7937" width="12.28515625" style="1" customWidth="1"/>
    <col min="7938" max="7938" width="11.5703125" style="1" customWidth="1"/>
    <col min="7939" max="7939" width="11.85546875" style="1" customWidth="1"/>
    <col min="7940" max="8190" width="9.140625" style="1"/>
    <col min="8191" max="8191" width="4.7109375" style="1" customWidth="1"/>
    <col min="8192" max="8192" width="51" style="1" customWidth="1"/>
    <col min="8193" max="8193" width="12.28515625" style="1" customWidth="1"/>
    <col min="8194" max="8194" width="11.5703125" style="1" customWidth="1"/>
    <col min="8195" max="8195" width="11.85546875" style="1" customWidth="1"/>
    <col min="8196" max="8446" width="9.140625" style="1"/>
    <col min="8447" max="8447" width="4.7109375" style="1" customWidth="1"/>
    <col min="8448" max="8448" width="51" style="1" customWidth="1"/>
    <col min="8449" max="8449" width="12.28515625" style="1" customWidth="1"/>
    <col min="8450" max="8450" width="11.5703125" style="1" customWidth="1"/>
    <col min="8451" max="8451" width="11.85546875" style="1" customWidth="1"/>
    <col min="8452" max="8702" width="9.140625" style="1"/>
    <col min="8703" max="8703" width="4.7109375" style="1" customWidth="1"/>
    <col min="8704" max="8704" width="51" style="1" customWidth="1"/>
    <col min="8705" max="8705" width="12.28515625" style="1" customWidth="1"/>
    <col min="8706" max="8706" width="11.5703125" style="1" customWidth="1"/>
    <col min="8707" max="8707" width="11.85546875" style="1" customWidth="1"/>
    <col min="8708" max="8958" width="9.140625" style="1"/>
    <col min="8959" max="8959" width="4.7109375" style="1" customWidth="1"/>
    <col min="8960" max="8960" width="51" style="1" customWidth="1"/>
    <col min="8961" max="8961" width="12.28515625" style="1" customWidth="1"/>
    <col min="8962" max="8962" width="11.5703125" style="1" customWidth="1"/>
    <col min="8963" max="8963" width="11.85546875" style="1" customWidth="1"/>
    <col min="8964" max="9214" width="9.140625" style="1"/>
    <col min="9215" max="9215" width="4.7109375" style="1" customWidth="1"/>
    <col min="9216" max="9216" width="51" style="1" customWidth="1"/>
    <col min="9217" max="9217" width="12.28515625" style="1" customWidth="1"/>
    <col min="9218" max="9218" width="11.5703125" style="1" customWidth="1"/>
    <col min="9219" max="9219" width="11.85546875" style="1" customWidth="1"/>
    <col min="9220" max="9470" width="9.140625" style="1"/>
    <col min="9471" max="9471" width="4.7109375" style="1" customWidth="1"/>
    <col min="9472" max="9472" width="51" style="1" customWidth="1"/>
    <col min="9473" max="9473" width="12.28515625" style="1" customWidth="1"/>
    <col min="9474" max="9474" width="11.5703125" style="1" customWidth="1"/>
    <col min="9475" max="9475" width="11.85546875" style="1" customWidth="1"/>
    <col min="9476" max="9726" width="9.140625" style="1"/>
    <col min="9727" max="9727" width="4.7109375" style="1" customWidth="1"/>
    <col min="9728" max="9728" width="51" style="1" customWidth="1"/>
    <col min="9729" max="9729" width="12.28515625" style="1" customWidth="1"/>
    <col min="9730" max="9730" width="11.5703125" style="1" customWidth="1"/>
    <col min="9731" max="9731" width="11.85546875" style="1" customWidth="1"/>
    <col min="9732" max="9982" width="9.140625" style="1"/>
    <col min="9983" max="9983" width="4.7109375" style="1" customWidth="1"/>
    <col min="9984" max="9984" width="51" style="1" customWidth="1"/>
    <col min="9985" max="9985" width="12.28515625" style="1" customWidth="1"/>
    <col min="9986" max="9986" width="11.5703125" style="1" customWidth="1"/>
    <col min="9987" max="9987" width="11.85546875" style="1" customWidth="1"/>
    <col min="9988" max="10238" width="9.140625" style="1"/>
    <col min="10239" max="10239" width="4.7109375" style="1" customWidth="1"/>
    <col min="10240" max="10240" width="51" style="1" customWidth="1"/>
    <col min="10241" max="10241" width="12.28515625" style="1" customWidth="1"/>
    <col min="10242" max="10242" width="11.5703125" style="1" customWidth="1"/>
    <col min="10243" max="10243" width="11.85546875" style="1" customWidth="1"/>
    <col min="10244" max="10494" width="9.140625" style="1"/>
    <col min="10495" max="10495" width="4.7109375" style="1" customWidth="1"/>
    <col min="10496" max="10496" width="51" style="1" customWidth="1"/>
    <col min="10497" max="10497" width="12.28515625" style="1" customWidth="1"/>
    <col min="10498" max="10498" width="11.5703125" style="1" customWidth="1"/>
    <col min="10499" max="10499" width="11.85546875" style="1" customWidth="1"/>
    <col min="10500" max="10750" width="9.140625" style="1"/>
    <col min="10751" max="10751" width="4.7109375" style="1" customWidth="1"/>
    <col min="10752" max="10752" width="51" style="1" customWidth="1"/>
    <col min="10753" max="10753" width="12.28515625" style="1" customWidth="1"/>
    <col min="10754" max="10754" width="11.5703125" style="1" customWidth="1"/>
    <col min="10755" max="10755" width="11.85546875" style="1" customWidth="1"/>
    <col min="10756" max="11006" width="9.140625" style="1"/>
    <col min="11007" max="11007" width="4.7109375" style="1" customWidth="1"/>
    <col min="11008" max="11008" width="51" style="1" customWidth="1"/>
    <col min="11009" max="11009" width="12.28515625" style="1" customWidth="1"/>
    <col min="11010" max="11010" width="11.5703125" style="1" customWidth="1"/>
    <col min="11011" max="11011" width="11.85546875" style="1" customWidth="1"/>
    <col min="11012" max="11262" width="9.140625" style="1"/>
    <col min="11263" max="11263" width="4.7109375" style="1" customWidth="1"/>
    <col min="11264" max="11264" width="51" style="1" customWidth="1"/>
    <col min="11265" max="11265" width="12.28515625" style="1" customWidth="1"/>
    <col min="11266" max="11266" width="11.5703125" style="1" customWidth="1"/>
    <col min="11267" max="11267" width="11.85546875" style="1" customWidth="1"/>
    <col min="11268" max="11518" width="9.140625" style="1"/>
    <col min="11519" max="11519" width="4.7109375" style="1" customWidth="1"/>
    <col min="11520" max="11520" width="51" style="1" customWidth="1"/>
    <col min="11521" max="11521" width="12.28515625" style="1" customWidth="1"/>
    <col min="11522" max="11522" width="11.5703125" style="1" customWidth="1"/>
    <col min="11523" max="11523" width="11.85546875" style="1" customWidth="1"/>
    <col min="11524" max="11774" width="9.140625" style="1"/>
    <col min="11775" max="11775" width="4.7109375" style="1" customWidth="1"/>
    <col min="11776" max="11776" width="51" style="1" customWidth="1"/>
    <col min="11777" max="11777" width="12.28515625" style="1" customWidth="1"/>
    <col min="11778" max="11778" width="11.5703125" style="1" customWidth="1"/>
    <col min="11779" max="11779" width="11.85546875" style="1" customWidth="1"/>
    <col min="11780" max="12030" width="9.140625" style="1"/>
    <col min="12031" max="12031" width="4.7109375" style="1" customWidth="1"/>
    <col min="12032" max="12032" width="51" style="1" customWidth="1"/>
    <col min="12033" max="12033" width="12.28515625" style="1" customWidth="1"/>
    <col min="12034" max="12034" width="11.5703125" style="1" customWidth="1"/>
    <col min="12035" max="12035" width="11.85546875" style="1" customWidth="1"/>
    <col min="12036" max="12286" width="9.140625" style="1"/>
    <col min="12287" max="12287" width="4.7109375" style="1" customWidth="1"/>
    <col min="12288" max="12288" width="51" style="1" customWidth="1"/>
    <col min="12289" max="12289" width="12.28515625" style="1" customWidth="1"/>
    <col min="12290" max="12290" width="11.5703125" style="1" customWidth="1"/>
    <col min="12291" max="12291" width="11.85546875" style="1" customWidth="1"/>
    <col min="12292" max="12542" width="9.140625" style="1"/>
    <col min="12543" max="12543" width="4.7109375" style="1" customWidth="1"/>
    <col min="12544" max="12544" width="51" style="1" customWidth="1"/>
    <col min="12545" max="12545" width="12.28515625" style="1" customWidth="1"/>
    <col min="12546" max="12546" width="11.5703125" style="1" customWidth="1"/>
    <col min="12547" max="12547" width="11.85546875" style="1" customWidth="1"/>
    <col min="12548" max="12798" width="9.140625" style="1"/>
    <col min="12799" max="12799" width="4.7109375" style="1" customWidth="1"/>
    <col min="12800" max="12800" width="51" style="1" customWidth="1"/>
    <col min="12801" max="12801" width="12.28515625" style="1" customWidth="1"/>
    <col min="12802" max="12802" width="11.5703125" style="1" customWidth="1"/>
    <col min="12803" max="12803" width="11.85546875" style="1" customWidth="1"/>
    <col min="12804" max="13054" width="9.140625" style="1"/>
    <col min="13055" max="13055" width="4.7109375" style="1" customWidth="1"/>
    <col min="13056" max="13056" width="51" style="1" customWidth="1"/>
    <col min="13057" max="13057" width="12.28515625" style="1" customWidth="1"/>
    <col min="13058" max="13058" width="11.5703125" style="1" customWidth="1"/>
    <col min="13059" max="13059" width="11.85546875" style="1" customWidth="1"/>
    <col min="13060" max="13310" width="9.140625" style="1"/>
    <col min="13311" max="13311" width="4.7109375" style="1" customWidth="1"/>
    <col min="13312" max="13312" width="51" style="1" customWidth="1"/>
    <col min="13313" max="13313" width="12.28515625" style="1" customWidth="1"/>
    <col min="13314" max="13314" width="11.5703125" style="1" customWidth="1"/>
    <col min="13315" max="13315" width="11.85546875" style="1" customWidth="1"/>
    <col min="13316" max="13566" width="9.140625" style="1"/>
    <col min="13567" max="13567" width="4.7109375" style="1" customWidth="1"/>
    <col min="13568" max="13568" width="51" style="1" customWidth="1"/>
    <col min="13569" max="13569" width="12.28515625" style="1" customWidth="1"/>
    <col min="13570" max="13570" width="11.5703125" style="1" customWidth="1"/>
    <col min="13571" max="13571" width="11.85546875" style="1" customWidth="1"/>
    <col min="13572" max="13822" width="9.140625" style="1"/>
    <col min="13823" max="13823" width="4.7109375" style="1" customWidth="1"/>
    <col min="13824" max="13824" width="51" style="1" customWidth="1"/>
    <col min="13825" max="13825" width="12.28515625" style="1" customWidth="1"/>
    <col min="13826" max="13826" width="11.5703125" style="1" customWidth="1"/>
    <col min="13827" max="13827" width="11.85546875" style="1" customWidth="1"/>
    <col min="13828" max="14078" width="9.140625" style="1"/>
    <col min="14079" max="14079" width="4.7109375" style="1" customWidth="1"/>
    <col min="14080" max="14080" width="51" style="1" customWidth="1"/>
    <col min="14081" max="14081" width="12.28515625" style="1" customWidth="1"/>
    <col min="14082" max="14082" width="11.5703125" style="1" customWidth="1"/>
    <col min="14083" max="14083" width="11.85546875" style="1" customWidth="1"/>
    <col min="14084" max="14334" width="9.140625" style="1"/>
    <col min="14335" max="14335" width="4.7109375" style="1" customWidth="1"/>
    <col min="14336" max="14336" width="51" style="1" customWidth="1"/>
    <col min="14337" max="14337" width="12.28515625" style="1" customWidth="1"/>
    <col min="14338" max="14338" width="11.5703125" style="1" customWidth="1"/>
    <col min="14339" max="14339" width="11.85546875" style="1" customWidth="1"/>
    <col min="14340" max="14590" width="9.140625" style="1"/>
    <col min="14591" max="14591" width="4.7109375" style="1" customWidth="1"/>
    <col min="14592" max="14592" width="51" style="1" customWidth="1"/>
    <col min="14593" max="14593" width="12.28515625" style="1" customWidth="1"/>
    <col min="14594" max="14594" width="11.5703125" style="1" customWidth="1"/>
    <col min="14595" max="14595" width="11.85546875" style="1" customWidth="1"/>
    <col min="14596" max="14846" width="9.140625" style="1"/>
    <col min="14847" max="14847" width="4.7109375" style="1" customWidth="1"/>
    <col min="14848" max="14848" width="51" style="1" customWidth="1"/>
    <col min="14849" max="14849" width="12.28515625" style="1" customWidth="1"/>
    <col min="14850" max="14850" width="11.5703125" style="1" customWidth="1"/>
    <col min="14851" max="14851" width="11.85546875" style="1" customWidth="1"/>
    <col min="14852" max="15102" width="9.140625" style="1"/>
    <col min="15103" max="15103" width="4.7109375" style="1" customWidth="1"/>
    <col min="15104" max="15104" width="51" style="1" customWidth="1"/>
    <col min="15105" max="15105" width="12.28515625" style="1" customWidth="1"/>
    <col min="15106" max="15106" width="11.5703125" style="1" customWidth="1"/>
    <col min="15107" max="15107" width="11.85546875" style="1" customWidth="1"/>
    <col min="15108" max="15358" width="9.140625" style="1"/>
    <col min="15359" max="15359" width="4.7109375" style="1" customWidth="1"/>
    <col min="15360" max="15360" width="51" style="1" customWidth="1"/>
    <col min="15361" max="15361" width="12.28515625" style="1" customWidth="1"/>
    <col min="15362" max="15362" width="11.5703125" style="1" customWidth="1"/>
    <col min="15363" max="15363" width="11.85546875" style="1" customWidth="1"/>
    <col min="15364" max="15614" width="9.140625" style="1"/>
    <col min="15615" max="15615" width="4.7109375" style="1" customWidth="1"/>
    <col min="15616" max="15616" width="51" style="1" customWidth="1"/>
    <col min="15617" max="15617" width="12.28515625" style="1" customWidth="1"/>
    <col min="15618" max="15618" width="11.5703125" style="1" customWidth="1"/>
    <col min="15619" max="15619" width="11.85546875" style="1" customWidth="1"/>
    <col min="15620" max="15870" width="9.140625" style="1"/>
    <col min="15871" max="15871" width="4.7109375" style="1" customWidth="1"/>
    <col min="15872" max="15872" width="51" style="1" customWidth="1"/>
    <col min="15873" max="15873" width="12.28515625" style="1" customWidth="1"/>
    <col min="15874" max="15874" width="11.5703125" style="1" customWidth="1"/>
    <col min="15875" max="15875" width="11.85546875" style="1" customWidth="1"/>
    <col min="15876" max="16126" width="9.140625" style="1"/>
    <col min="16127" max="16127" width="4.7109375" style="1" customWidth="1"/>
    <col min="16128" max="16128" width="51" style="1" customWidth="1"/>
    <col min="16129" max="16129" width="12.28515625" style="1" customWidth="1"/>
    <col min="16130" max="16130" width="11.5703125" style="1" customWidth="1"/>
    <col min="16131" max="16131" width="11.85546875" style="1" customWidth="1"/>
    <col min="16132" max="16384" width="9.140625" style="1"/>
  </cols>
  <sheetData>
    <row r="1" spans="1:7" x14ac:dyDescent="0.25">
      <c r="C1" s="290"/>
      <c r="E1" s="426" t="s">
        <v>259</v>
      </c>
    </row>
    <row r="4" spans="1:7" ht="30" customHeight="1" x14ac:dyDescent="0.25">
      <c r="A4" s="618" t="s">
        <v>368</v>
      </c>
      <c r="B4" s="618"/>
      <c r="C4" s="618"/>
      <c r="D4" s="619"/>
      <c r="E4" s="619"/>
    </row>
    <row r="5" spans="1:7" ht="18" x14ac:dyDescent="0.25">
      <c r="A5" s="399"/>
      <c r="B5" s="399"/>
      <c r="C5" s="399"/>
    </row>
    <row r="6" spans="1:7" x14ac:dyDescent="0.25">
      <c r="A6" s="248"/>
      <c r="B6" s="248"/>
      <c r="C6" s="248"/>
    </row>
    <row r="7" spans="1:7" ht="15" customHeight="1" x14ac:dyDescent="0.25">
      <c r="A7" s="606" t="s">
        <v>166</v>
      </c>
      <c r="B7" s="603" t="s">
        <v>271</v>
      </c>
      <c r="C7" s="603" t="s">
        <v>73</v>
      </c>
      <c r="D7" s="615" t="s">
        <v>281</v>
      </c>
      <c r="E7" s="615" t="s">
        <v>280</v>
      </c>
    </row>
    <row r="8" spans="1:7" x14ac:dyDescent="0.25">
      <c r="A8" s="607"/>
      <c r="B8" s="586"/>
      <c r="C8" s="586"/>
      <c r="D8" s="616"/>
      <c r="E8" s="616"/>
    </row>
    <row r="9" spans="1:7" x14ac:dyDescent="0.25">
      <c r="A9" s="607"/>
      <c r="B9" s="586"/>
      <c r="C9" s="586"/>
      <c r="D9" s="616"/>
      <c r="E9" s="616"/>
    </row>
    <row r="10" spans="1:7" x14ac:dyDescent="0.25">
      <c r="A10" s="559"/>
      <c r="B10" s="576"/>
      <c r="C10" s="576"/>
      <c r="D10" s="617"/>
      <c r="E10" s="617"/>
    </row>
    <row r="11" spans="1:7" x14ac:dyDescent="0.25">
      <c r="A11" s="252">
        <v>1</v>
      </c>
      <c r="B11" s="252">
        <v>2</v>
      </c>
      <c r="C11" s="252">
        <v>3</v>
      </c>
      <c r="D11" s="412"/>
      <c r="E11" s="425"/>
    </row>
    <row r="12" spans="1:7" ht="30" x14ac:dyDescent="0.25">
      <c r="A12" s="413"/>
      <c r="B12" s="283" t="s">
        <v>272</v>
      </c>
      <c r="C12" s="414">
        <v>200</v>
      </c>
      <c r="D12" s="415">
        <v>0</v>
      </c>
      <c r="E12" s="415">
        <f t="shared" ref="E12:E18" si="0">D12/C12*100</f>
        <v>0</v>
      </c>
      <c r="F12" s="83"/>
      <c r="G12" s="83"/>
    </row>
    <row r="13" spans="1:7" ht="30" x14ac:dyDescent="0.25">
      <c r="A13" s="413"/>
      <c r="B13" s="283" t="s">
        <v>273</v>
      </c>
      <c r="C13" s="414">
        <v>500</v>
      </c>
      <c r="D13" s="415">
        <v>0</v>
      </c>
      <c r="E13" s="415">
        <f t="shared" si="0"/>
        <v>0</v>
      </c>
    </row>
    <row r="14" spans="1:7" ht="30" x14ac:dyDescent="0.25">
      <c r="A14" s="413"/>
      <c r="B14" s="283" t="s">
        <v>274</v>
      </c>
      <c r="C14" s="414">
        <v>200</v>
      </c>
      <c r="D14" s="415">
        <v>30.72</v>
      </c>
      <c r="E14" s="415">
        <f t="shared" si="0"/>
        <v>15.36</v>
      </c>
    </row>
    <row r="15" spans="1:7" ht="30" x14ac:dyDescent="0.25">
      <c r="A15" s="413"/>
      <c r="B15" s="283" t="s">
        <v>366</v>
      </c>
      <c r="C15" s="414">
        <v>200</v>
      </c>
      <c r="D15" s="415">
        <v>0.09</v>
      </c>
      <c r="E15" s="415">
        <f t="shared" si="0"/>
        <v>4.4999999999999998E-2</v>
      </c>
    </row>
    <row r="16" spans="1:7" ht="30" x14ac:dyDescent="0.25">
      <c r="A16" s="416"/>
      <c r="B16" s="417" t="s">
        <v>276</v>
      </c>
      <c r="C16" s="418">
        <v>4300</v>
      </c>
      <c r="D16" s="415">
        <v>2441.06</v>
      </c>
      <c r="E16" s="415">
        <f t="shared" si="0"/>
        <v>56.768837209302326</v>
      </c>
    </row>
    <row r="17" spans="1:5" ht="38.25" customHeight="1" x14ac:dyDescent="0.25">
      <c r="A17" s="419"/>
      <c r="B17" s="420" t="s">
        <v>277</v>
      </c>
      <c r="C17" s="421">
        <v>500</v>
      </c>
      <c r="D17" s="422">
        <v>0</v>
      </c>
      <c r="E17" s="415">
        <f t="shared" si="0"/>
        <v>0</v>
      </c>
    </row>
    <row r="18" spans="1:5" ht="15.75" x14ac:dyDescent="0.25">
      <c r="A18" s="613" t="s">
        <v>206</v>
      </c>
      <c r="B18" s="614"/>
      <c r="C18" s="423">
        <f>C12+C13+C14+C15+C16+C17</f>
        <v>5900</v>
      </c>
      <c r="D18" s="424">
        <f>D17+D16+D15+D14+D13+D12</f>
        <v>2471.87</v>
      </c>
      <c r="E18" s="509">
        <f t="shared" si="0"/>
        <v>41.896101694915252</v>
      </c>
    </row>
    <row r="19" spans="1:5" x14ac:dyDescent="0.25">
      <c r="C19" s="83"/>
    </row>
    <row r="20" spans="1:5" x14ac:dyDescent="0.25">
      <c r="A20" s="325"/>
      <c r="C20" s="83"/>
    </row>
    <row r="22" spans="1:5" x14ac:dyDescent="0.25">
      <c r="D22" s="83"/>
    </row>
    <row r="28" spans="1:5" x14ac:dyDescent="0.25">
      <c r="A28" s="606" t="s">
        <v>166</v>
      </c>
      <c r="B28" s="603" t="s">
        <v>271</v>
      </c>
      <c r="C28" s="603" t="s">
        <v>152</v>
      </c>
      <c r="D28" s="615" t="s">
        <v>281</v>
      </c>
      <c r="E28" s="615" t="s">
        <v>280</v>
      </c>
    </row>
    <row r="29" spans="1:5" x14ac:dyDescent="0.25">
      <c r="A29" s="607"/>
      <c r="B29" s="586"/>
      <c r="C29" s="586"/>
      <c r="D29" s="616"/>
      <c r="E29" s="616"/>
    </row>
    <row r="30" spans="1:5" x14ac:dyDescent="0.25">
      <c r="A30" s="607"/>
      <c r="B30" s="586"/>
      <c r="C30" s="586"/>
      <c r="D30" s="616"/>
      <c r="E30" s="616"/>
    </row>
    <row r="31" spans="1:5" x14ac:dyDescent="0.25">
      <c r="A31" s="559"/>
      <c r="B31" s="576"/>
      <c r="C31" s="576"/>
      <c r="D31" s="617"/>
      <c r="E31" s="617"/>
    </row>
    <row r="32" spans="1:5" x14ac:dyDescent="0.25">
      <c r="A32" s="252">
        <v>1</v>
      </c>
      <c r="B32" s="252">
        <v>2</v>
      </c>
      <c r="C32" s="252">
        <v>3</v>
      </c>
      <c r="D32" s="412"/>
      <c r="E32" s="425"/>
    </row>
    <row r="33" spans="1:6" ht="30" x14ac:dyDescent="0.25">
      <c r="A33" s="413"/>
      <c r="B33" s="283" t="s">
        <v>272</v>
      </c>
      <c r="C33" s="414">
        <v>200</v>
      </c>
      <c r="D33" s="415">
        <v>0.01</v>
      </c>
      <c r="E33" s="510">
        <f t="shared" ref="E33:E39" si="1">D33/C33*100</f>
        <v>5.0000000000000001E-3</v>
      </c>
      <c r="F33" s="83"/>
    </row>
    <row r="34" spans="1:6" ht="30" x14ac:dyDescent="0.25">
      <c r="A34" s="413"/>
      <c r="B34" s="283" t="s">
        <v>273</v>
      </c>
      <c r="C34" s="414">
        <v>500</v>
      </c>
      <c r="D34" s="415">
        <v>0.08</v>
      </c>
      <c r="E34" s="510">
        <f t="shared" si="1"/>
        <v>1.6E-2</v>
      </c>
    </row>
    <row r="35" spans="1:6" ht="30" x14ac:dyDescent="0.25">
      <c r="A35" s="413"/>
      <c r="B35" s="283" t="s">
        <v>274</v>
      </c>
      <c r="C35" s="414">
        <v>200</v>
      </c>
      <c r="D35" s="415">
        <v>10.34</v>
      </c>
      <c r="E35" s="510">
        <f t="shared" si="1"/>
        <v>5.17</v>
      </c>
    </row>
    <row r="36" spans="1:6" ht="30" x14ac:dyDescent="0.25">
      <c r="A36" s="413"/>
      <c r="B36" s="283" t="s">
        <v>275</v>
      </c>
      <c r="C36" s="414">
        <v>200</v>
      </c>
      <c r="D36" s="415">
        <v>122.99</v>
      </c>
      <c r="E36" s="510">
        <f t="shared" si="1"/>
        <v>61.494999999999997</v>
      </c>
    </row>
    <row r="37" spans="1:6" ht="30" x14ac:dyDescent="0.25">
      <c r="A37" s="416"/>
      <c r="B37" s="417" t="s">
        <v>276</v>
      </c>
      <c r="C37" s="418">
        <v>4300</v>
      </c>
      <c r="D37" s="415">
        <v>1444.7</v>
      </c>
      <c r="E37" s="510">
        <f t="shared" si="1"/>
        <v>33.597674418604647</v>
      </c>
    </row>
    <row r="38" spans="1:6" ht="38.25" customHeight="1" x14ac:dyDescent="0.25">
      <c r="A38" s="419"/>
      <c r="B38" s="420" t="s">
        <v>277</v>
      </c>
      <c r="C38" s="421">
        <v>500</v>
      </c>
      <c r="D38" s="422">
        <v>0.02</v>
      </c>
      <c r="E38" s="510">
        <f t="shared" si="1"/>
        <v>4.0000000000000001E-3</v>
      </c>
    </row>
    <row r="39" spans="1:6" ht="15.75" x14ac:dyDescent="0.25">
      <c r="A39" s="613" t="s">
        <v>206</v>
      </c>
      <c r="B39" s="614"/>
      <c r="C39" s="423">
        <f>C33+C34+C35+C36+C37+C38</f>
        <v>5900</v>
      </c>
      <c r="D39" s="424">
        <f>D38+D37+D36+D35+D34+D33</f>
        <v>1578.1399999999999</v>
      </c>
      <c r="E39" s="424">
        <f t="shared" si="1"/>
        <v>26.748135593220333</v>
      </c>
    </row>
  </sheetData>
  <mergeCells count="13">
    <mergeCell ref="A39:B39"/>
    <mergeCell ref="E7:E10"/>
    <mergeCell ref="A4:E4"/>
    <mergeCell ref="A28:A31"/>
    <mergeCell ref="B28:B31"/>
    <mergeCell ref="C28:C31"/>
    <mergeCell ref="D28:D31"/>
    <mergeCell ref="E28:E31"/>
    <mergeCell ref="A7:A10"/>
    <mergeCell ref="B7:B10"/>
    <mergeCell ref="C7:C10"/>
    <mergeCell ref="D7:D10"/>
    <mergeCell ref="A18:B1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7" zoomScaleNormal="100" workbookViewId="0">
      <selection activeCell="L54" sqref="L54"/>
    </sheetView>
  </sheetViews>
  <sheetFormatPr defaultRowHeight="15" x14ac:dyDescent="0.25"/>
  <cols>
    <col min="1" max="1" width="5.28515625" style="1" customWidth="1"/>
    <col min="2" max="2" width="8.140625" style="1" customWidth="1"/>
    <col min="3" max="3" width="9.140625" style="1"/>
    <col min="4" max="4" width="21.7109375" style="1" customWidth="1"/>
    <col min="5" max="5" width="49" style="1" customWidth="1"/>
    <col min="6" max="6" width="11.42578125" style="1" customWidth="1"/>
    <col min="7" max="7" width="12.42578125" style="1" customWidth="1"/>
    <col min="8" max="8" width="10.85546875" style="1" customWidth="1"/>
    <col min="9" max="254" width="9.140625" style="1"/>
    <col min="255" max="255" width="5.28515625" style="1" customWidth="1"/>
    <col min="256" max="256" width="8.140625" style="1" customWidth="1"/>
    <col min="257" max="257" width="9.140625" style="1"/>
    <col min="258" max="258" width="21.7109375" style="1" customWidth="1"/>
    <col min="259" max="259" width="49" style="1" customWidth="1"/>
    <col min="260" max="260" width="11.42578125" style="1" customWidth="1"/>
    <col min="261" max="261" width="12.140625" style="1" customWidth="1"/>
    <col min="262" max="262" width="10.85546875" style="1" customWidth="1"/>
    <col min="263" max="263" width="9.140625" style="1"/>
    <col min="264" max="264" width="10.140625" style="1" bestFit="1" customWidth="1"/>
    <col min="265" max="510" width="9.140625" style="1"/>
    <col min="511" max="511" width="5.28515625" style="1" customWidth="1"/>
    <col min="512" max="512" width="8.140625" style="1" customWidth="1"/>
    <col min="513" max="513" width="9.140625" style="1"/>
    <col min="514" max="514" width="21.7109375" style="1" customWidth="1"/>
    <col min="515" max="515" width="49" style="1" customWidth="1"/>
    <col min="516" max="516" width="11.42578125" style="1" customWidth="1"/>
    <col min="517" max="517" width="12.140625" style="1" customWidth="1"/>
    <col min="518" max="518" width="10.85546875" style="1" customWidth="1"/>
    <col min="519" max="519" width="9.140625" style="1"/>
    <col min="520" max="520" width="10.140625" style="1" bestFit="1" customWidth="1"/>
    <col min="521" max="766" width="9.140625" style="1"/>
    <col min="767" max="767" width="5.28515625" style="1" customWidth="1"/>
    <col min="768" max="768" width="8.140625" style="1" customWidth="1"/>
    <col min="769" max="769" width="9.140625" style="1"/>
    <col min="770" max="770" width="21.7109375" style="1" customWidth="1"/>
    <col min="771" max="771" width="49" style="1" customWidth="1"/>
    <col min="772" max="772" width="11.42578125" style="1" customWidth="1"/>
    <col min="773" max="773" width="12.140625" style="1" customWidth="1"/>
    <col min="774" max="774" width="10.85546875" style="1" customWidth="1"/>
    <col min="775" max="775" width="9.140625" style="1"/>
    <col min="776" max="776" width="10.140625" style="1" bestFit="1" customWidth="1"/>
    <col min="777" max="1022" width="9.140625" style="1"/>
    <col min="1023" max="1023" width="5.28515625" style="1" customWidth="1"/>
    <col min="1024" max="1024" width="8.140625" style="1" customWidth="1"/>
    <col min="1025" max="1025" width="9.140625" style="1"/>
    <col min="1026" max="1026" width="21.7109375" style="1" customWidth="1"/>
    <col min="1027" max="1027" width="49" style="1" customWidth="1"/>
    <col min="1028" max="1028" width="11.42578125" style="1" customWidth="1"/>
    <col min="1029" max="1029" width="12.140625" style="1" customWidth="1"/>
    <col min="1030" max="1030" width="10.85546875" style="1" customWidth="1"/>
    <col min="1031" max="1031" width="9.140625" style="1"/>
    <col min="1032" max="1032" width="10.140625" style="1" bestFit="1" customWidth="1"/>
    <col min="1033" max="1278" width="9.140625" style="1"/>
    <col min="1279" max="1279" width="5.28515625" style="1" customWidth="1"/>
    <col min="1280" max="1280" width="8.140625" style="1" customWidth="1"/>
    <col min="1281" max="1281" width="9.140625" style="1"/>
    <col min="1282" max="1282" width="21.7109375" style="1" customWidth="1"/>
    <col min="1283" max="1283" width="49" style="1" customWidth="1"/>
    <col min="1284" max="1284" width="11.42578125" style="1" customWidth="1"/>
    <col min="1285" max="1285" width="12.140625" style="1" customWidth="1"/>
    <col min="1286" max="1286" width="10.85546875" style="1" customWidth="1"/>
    <col min="1287" max="1287" width="9.140625" style="1"/>
    <col min="1288" max="1288" width="10.140625" style="1" bestFit="1" customWidth="1"/>
    <col min="1289" max="1534" width="9.140625" style="1"/>
    <col min="1535" max="1535" width="5.28515625" style="1" customWidth="1"/>
    <col min="1536" max="1536" width="8.140625" style="1" customWidth="1"/>
    <col min="1537" max="1537" width="9.140625" style="1"/>
    <col min="1538" max="1538" width="21.7109375" style="1" customWidth="1"/>
    <col min="1539" max="1539" width="49" style="1" customWidth="1"/>
    <col min="1540" max="1540" width="11.42578125" style="1" customWidth="1"/>
    <col min="1541" max="1541" width="12.140625" style="1" customWidth="1"/>
    <col min="1542" max="1542" width="10.85546875" style="1" customWidth="1"/>
    <col min="1543" max="1543" width="9.140625" style="1"/>
    <col min="1544" max="1544" width="10.140625" style="1" bestFit="1" customWidth="1"/>
    <col min="1545" max="1790" width="9.140625" style="1"/>
    <col min="1791" max="1791" width="5.28515625" style="1" customWidth="1"/>
    <col min="1792" max="1792" width="8.140625" style="1" customWidth="1"/>
    <col min="1793" max="1793" width="9.140625" style="1"/>
    <col min="1794" max="1794" width="21.7109375" style="1" customWidth="1"/>
    <col min="1795" max="1795" width="49" style="1" customWidth="1"/>
    <col min="1796" max="1796" width="11.42578125" style="1" customWidth="1"/>
    <col min="1797" max="1797" width="12.140625" style="1" customWidth="1"/>
    <col min="1798" max="1798" width="10.85546875" style="1" customWidth="1"/>
    <col min="1799" max="1799" width="9.140625" style="1"/>
    <col min="1800" max="1800" width="10.140625" style="1" bestFit="1" customWidth="1"/>
    <col min="1801" max="2046" width="9.140625" style="1"/>
    <col min="2047" max="2047" width="5.28515625" style="1" customWidth="1"/>
    <col min="2048" max="2048" width="8.140625" style="1" customWidth="1"/>
    <col min="2049" max="2049" width="9.140625" style="1"/>
    <col min="2050" max="2050" width="21.7109375" style="1" customWidth="1"/>
    <col min="2051" max="2051" width="49" style="1" customWidth="1"/>
    <col min="2052" max="2052" width="11.42578125" style="1" customWidth="1"/>
    <col min="2053" max="2053" width="12.140625" style="1" customWidth="1"/>
    <col min="2054" max="2054" width="10.85546875" style="1" customWidth="1"/>
    <col min="2055" max="2055" width="9.140625" style="1"/>
    <col min="2056" max="2056" width="10.140625" style="1" bestFit="1" customWidth="1"/>
    <col min="2057" max="2302" width="9.140625" style="1"/>
    <col min="2303" max="2303" width="5.28515625" style="1" customWidth="1"/>
    <col min="2304" max="2304" width="8.140625" style="1" customWidth="1"/>
    <col min="2305" max="2305" width="9.140625" style="1"/>
    <col min="2306" max="2306" width="21.7109375" style="1" customWidth="1"/>
    <col min="2307" max="2307" width="49" style="1" customWidth="1"/>
    <col min="2308" max="2308" width="11.42578125" style="1" customWidth="1"/>
    <col min="2309" max="2309" width="12.140625" style="1" customWidth="1"/>
    <col min="2310" max="2310" width="10.85546875" style="1" customWidth="1"/>
    <col min="2311" max="2311" width="9.140625" style="1"/>
    <col min="2312" max="2312" width="10.140625" style="1" bestFit="1" customWidth="1"/>
    <col min="2313" max="2558" width="9.140625" style="1"/>
    <col min="2559" max="2559" width="5.28515625" style="1" customWidth="1"/>
    <col min="2560" max="2560" width="8.140625" style="1" customWidth="1"/>
    <col min="2561" max="2561" width="9.140625" style="1"/>
    <col min="2562" max="2562" width="21.7109375" style="1" customWidth="1"/>
    <col min="2563" max="2563" width="49" style="1" customWidth="1"/>
    <col min="2564" max="2564" width="11.42578125" style="1" customWidth="1"/>
    <col min="2565" max="2565" width="12.140625" style="1" customWidth="1"/>
    <col min="2566" max="2566" width="10.85546875" style="1" customWidth="1"/>
    <col min="2567" max="2567" width="9.140625" style="1"/>
    <col min="2568" max="2568" width="10.140625" style="1" bestFit="1" customWidth="1"/>
    <col min="2569" max="2814" width="9.140625" style="1"/>
    <col min="2815" max="2815" width="5.28515625" style="1" customWidth="1"/>
    <col min="2816" max="2816" width="8.140625" style="1" customWidth="1"/>
    <col min="2817" max="2817" width="9.140625" style="1"/>
    <col min="2818" max="2818" width="21.7109375" style="1" customWidth="1"/>
    <col min="2819" max="2819" width="49" style="1" customWidth="1"/>
    <col min="2820" max="2820" width="11.42578125" style="1" customWidth="1"/>
    <col min="2821" max="2821" width="12.140625" style="1" customWidth="1"/>
    <col min="2822" max="2822" width="10.85546875" style="1" customWidth="1"/>
    <col min="2823" max="2823" width="9.140625" style="1"/>
    <col min="2824" max="2824" width="10.140625" style="1" bestFit="1" customWidth="1"/>
    <col min="2825" max="3070" width="9.140625" style="1"/>
    <col min="3071" max="3071" width="5.28515625" style="1" customWidth="1"/>
    <col min="3072" max="3072" width="8.140625" style="1" customWidth="1"/>
    <col min="3073" max="3073" width="9.140625" style="1"/>
    <col min="3074" max="3074" width="21.7109375" style="1" customWidth="1"/>
    <col min="3075" max="3075" width="49" style="1" customWidth="1"/>
    <col min="3076" max="3076" width="11.42578125" style="1" customWidth="1"/>
    <col min="3077" max="3077" width="12.140625" style="1" customWidth="1"/>
    <col min="3078" max="3078" width="10.85546875" style="1" customWidth="1"/>
    <col min="3079" max="3079" width="9.140625" style="1"/>
    <col min="3080" max="3080" width="10.140625" style="1" bestFit="1" customWidth="1"/>
    <col min="3081" max="3326" width="9.140625" style="1"/>
    <col min="3327" max="3327" width="5.28515625" style="1" customWidth="1"/>
    <col min="3328" max="3328" width="8.140625" style="1" customWidth="1"/>
    <col min="3329" max="3329" width="9.140625" style="1"/>
    <col min="3330" max="3330" width="21.7109375" style="1" customWidth="1"/>
    <col min="3331" max="3331" width="49" style="1" customWidth="1"/>
    <col min="3332" max="3332" width="11.42578125" style="1" customWidth="1"/>
    <col min="3333" max="3333" width="12.140625" style="1" customWidth="1"/>
    <col min="3334" max="3334" width="10.85546875" style="1" customWidth="1"/>
    <col min="3335" max="3335" width="9.140625" style="1"/>
    <col min="3336" max="3336" width="10.140625" style="1" bestFit="1" customWidth="1"/>
    <col min="3337" max="3582" width="9.140625" style="1"/>
    <col min="3583" max="3583" width="5.28515625" style="1" customWidth="1"/>
    <col min="3584" max="3584" width="8.140625" style="1" customWidth="1"/>
    <col min="3585" max="3585" width="9.140625" style="1"/>
    <col min="3586" max="3586" width="21.7109375" style="1" customWidth="1"/>
    <col min="3587" max="3587" width="49" style="1" customWidth="1"/>
    <col min="3588" max="3588" width="11.42578125" style="1" customWidth="1"/>
    <col min="3589" max="3589" width="12.140625" style="1" customWidth="1"/>
    <col min="3590" max="3590" width="10.85546875" style="1" customWidth="1"/>
    <col min="3591" max="3591" width="9.140625" style="1"/>
    <col min="3592" max="3592" width="10.140625" style="1" bestFit="1" customWidth="1"/>
    <col min="3593" max="3838" width="9.140625" style="1"/>
    <col min="3839" max="3839" width="5.28515625" style="1" customWidth="1"/>
    <col min="3840" max="3840" width="8.140625" style="1" customWidth="1"/>
    <col min="3841" max="3841" width="9.140625" style="1"/>
    <col min="3842" max="3842" width="21.7109375" style="1" customWidth="1"/>
    <col min="3843" max="3843" width="49" style="1" customWidth="1"/>
    <col min="3844" max="3844" width="11.42578125" style="1" customWidth="1"/>
    <col min="3845" max="3845" width="12.140625" style="1" customWidth="1"/>
    <col min="3846" max="3846" width="10.85546875" style="1" customWidth="1"/>
    <col min="3847" max="3847" width="9.140625" style="1"/>
    <col min="3848" max="3848" width="10.140625" style="1" bestFit="1" customWidth="1"/>
    <col min="3849" max="4094" width="9.140625" style="1"/>
    <col min="4095" max="4095" width="5.28515625" style="1" customWidth="1"/>
    <col min="4096" max="4096" width="8.140625" style="1" customWidth="1"/>
    <col min="4097" max="4097" width="9.140625" style="1"/>
    <col min="4098" max="4098" width="21.7109375" style="1" customWidth="1"/>
    <col min="4099" max="4099" width="49" style="1" customWidth="1"/>
    <col min="4100" max="4100" width="11.42578125" style="1" customWidth="1"/>
    <col min="4101" max="4101" width="12.140625" style="1" customWidth="1"/>
    <col min="4102" max="4102" width="10.85546875" style="1" customWidth="1"/>
    <col min="4103" max="4103" width="9.140625" style="1"/>
    <col min="4104" max="4104" width="10.140625" style="1" bestFit="1" customWidth="1"/>
    <col min="4105" max="4350" width="9.140625" style="1"/>
    <col min="4351" max="4351" width="5.28515625" style="1" customWidth="1"/>
    <col min="4352" max="4352" width="8.140625" style="1" customWidth="1"/>
    <col min="4353" max="4353" width="9.140625" style="1"/>
    <col min="4354" max="4354" width="21.7109375" style="1" customWidth="1"/>
    <col min="4355" max="4355" width="49" style="1" customWidth="1"/>
    <col min="4356" max="4356" width="11.42578125" style="1" customWidth="1"/>
    <col min="4357" max="4357" width="12.140625" style="1" customWidth="1"/>
    <col min="4358" max="4358" width="10.85546875" style="1" customWidth="1"/>
    <col min="4359" max="4359" width="9.140625" style="1"/>
    <col min="4360" max="4360" width="10.140625" style="1" bestFit="1" customWidth="1"/>
    <col min="4361" max="4606" width="9.140625" style="1"/>
    <col min="4607" max="4607" width="5.28515625" style="1" customWidth="1"/>
    <col min="4608" max="4608" width="8.140625" style="1" customWidth="1"/>
    <col min="4609" max="4609" width="9.140625" style="1"/>
    <col min="4610" max="4610" width="21.7109375" style="1" customWidth="1"/>
    <col min="4611" max="4611" width="49" style="1" customWidth="1"/>
    <col min="4612" max="4612" width="11.42578125" style="1" customWidth="1"/>
    <col min="4613" max="4613" width="12.140625" style="1" customWidth="1"/>
    <col min="4614" max="4614" width="10.85546875" style="1" customWidth="1"/>
    <col min="4615" max="4615" width="9.140625" style="1"/>
    <col min="4616" max="4616" width="10.140625" style="1" bestFit="1" customWidth="1"/>
    <col min="4617" max="4862" width="9.140625" style="1"/>
    <col min="4863" max="4863" width="5.28515625" style="1" customWidth="1"/>
    <col min="4864" max="4864" width="8.140625" style="1" customWidth="1"/>
    <col min="4865" max="4865" width="9.140625" style="1"/>
    <col min="4866" max="4866" width="21.7109375" style="1" customWidth="1"/>
    <col min="4867" max="4867" width="49" style="1" customWidth="1"/>
    <col min="4868" max="4868" width="11.42578125" style="1" customWidth="1"/>
    <col min="4869" max="4869" width="12.140625" style="1" customWidth="1"/>
    <col min="4870" max="4870" width="10.85546875" style="1" customWidth="1"/>
    <col min="4871" max="4871" width="9.140625" style="1"/>
    <col min="4872" max="4872" width="10.140625" style="1" bestFit="1" customWidth="1"/>
    <col min="4873" max="5118" width="9.140625" style="1"/>
    <col min="5119" max="5119" width="5.28515625" style="1" customWidth="1"/>
    <col min="5120" max="5120" width="8.140625" style="1" customWidth="1"/>
    <col min="5121" max="5121" width="9.140625" style="1"/>
    <col min="5122" max="5122" width="21.7109375" style="1" customWidth="1"/>
    <col min="5123" max="5123" width="49" style="1" customWidth="1"/>
    <col min="5124" max="5124" width="11.42578125" style="1" customWidth="1"/>
    <col min="5125" max="5125" width="12.140625" style="1" customWidth="1"/>
    <col min="5126" max="5126" width="10.85546875" style="1" customWidth="1"/>
    <col min="5127" max="5127" width="9.140625" style="1"/>
    <col min="5128" max="5128" width="10.140625" style="1" bestFit="1" customWidth="1"/>
    <col min="5129" max="5374" width="9.140625" style="1"/>
    <col min="5375" max="5375" width="5.28515625" style="1" customWidth="1"/>
    <col min="5376" max="5376" width="8.140625" style="1" customWidth="1"/>
    <col min="5377" max="5377" width="9.140625" style="1"/>
    <col min="5378" max="5378" width="21.7109375" style="1" customWidth="1"/>
    <col min="5379" max="5379" width="49" style="1" customWidth="1"/>
    <col min="5380" max="5380" width="11.42578125" style="1" customWidth="1"/>
    <col min="5381" max="5381" width="12.140625" style="1" customWidth="1"/>
    <col min="5382" max="5382" width="10.85546875" style="1" customWidth="1"/>
    <col min="5383" max="5383" width="9.140625" style="1"/>
    <col min="5384" max="5384" width="10.140625" style="1" bestFit="1" customWidth="1"/>
    <col min="5385" max="5630" width="9.140625" style="1"/>
    <col min="5631" max="5631" width="5.28515625" style="1" customWidth="1"/>
    <col min="5632" max="5632" width="8.140625" style="1" customWidth="1"/>
    <col min="5633" max="5633" width="9.140625" style="1"/>
    <col min="5634" max="5634" width="21.7109375" style="1" customWidth="1"/>
    <col min="5635" max="5635" width="49" style="1" customWidth="1"/>
    <col min="5636" max="5636" width="11.42578125" style="1" customWidth="1"/>
    <col min="5637" max="5637" width="12.140625" style="1" customWidth="1"/>
    <col min="5638" max="5638" width="10.85546875" style="1" customWidth="1"/>
    <col min="5639" max="5639" width="9.140625" style="1"/>
    <col min="5640" max="5640" width="10.140625" style="1" bestFit="1" customWidth="1"/>
    <col min="5641" max="5886" width="9.140625" style="1"/>
    <col min="5887" max="5887" width="5.28515625" style="1" customWidth="1"/>
    <col min="5888" max="5888" width="8.140625" style="1" customWidth="1"/>
    <col min="5889" max="5889" width="9.140625" style="1"/>
    <col min="5890" max="5890" width="21.7109375" style="1" customWidth="1"/>
    <col min="5891" max="5891" width="49" style="1" customWidth="1"/>
    <col min="5892" max="5892" width="11.42578125" style="1" customWidth="1"/>
    <col min="5893" max="5893" width="12.140625" style="1" customWidth="1"/>
    <col min="5894" max="5894" width="10.85546875" style="1" customWidth="1"/>
    <col min="5895" max="5895" width="9.140625" style="1"/>
    <col min="5896" max="5896" width="10.140625" style="1" bestFit="1" customWidth="1"/>
    <col min="5897" max="6142" width="9.140625" style="1"/>
    <col min="6143" max="6143" width="5.28515625" style="1" customWidth="1"/>
    <col min="6144" max="6144" width="8.140625" style="1" customWidth="1"/>
    <col min="6145" max="6145" width="9.140625" style="1"/>
    <col min="6146" max="6146" width="21.7109375" style="1" customWidth="1"/>
    <col min="6147" max="6147" width="49" style="1" customWidth="1"/>
    <col min="6148" max="6148" width="11.42578125" style="1" customWidth="1"/>
    <col min="6149" max="6149" width="12.140625" style="1" customWidth="1"/>
    <col min="6150" max="6150" width="10.85546875" style="1" customWidth="1"/>
    <col min="6151" max="6151" width="9.140625" style="1"/>
    <col min="6152" max="6152" width="10.140625" style="1" bestFit="1" customWidth="1"/>
    <col min="6153" max="6398" width="9.140625" style="1"/>
    <col min="6399" max="6399" width="5.28515625" style="1" customWidth="1"/>
    <col min="6400" max="6400" width="8.140625" style="1" customWidth="1"/>
    <col min="6401" max="6401" width="9.140625" style="1"/>
    <col min="6402" max="6402" width="21.7109375" style="1" customWidth="1"/>
    <col min="6403" max="6403" width="49" style="1" customWidth="1"/>
    <col min="6404" max="6404" width="11.42578125" style="1" customWidth="1"/>
    <col min="6405" max="6405" width="12.140625" style="1" customWidth="1"/>
    <col min="6406" max="6406" width="10.85546875" style="1" customWidth="1"/>
    <col min="6407" max="6407" width="9.140625" style="1"/>
    <col min="6408" max="6408" width="10.140625" style="1" bestFit="1" customWidth="1"/>
    <col min="6409" max="6654" width="9.140625" style="1"/>
    <col min="6655" max="6655" width="5.28515625" style="1" customWidth="1"/>
    <col min="6656" max="6656" width="8.140625" style="1" customWidth="1"/>
    <col min="6657" max="6657" width="9.140625" style="1"/>
    <col min="6658" max="6658" width="21.7109375" style="1" customWidth="1"/>
    <col min="6659" max="6659" width="49" style="1" customWidth="1"/>
    <col min="6660" max="6660" width="11.42578125" style="1" customWidth="1"/>
    <col min="6661" max="6661" width="12.140625" style="1" customWidth="1"/>
    <col min="6662" max="6662" width="10.85546875" style="1" customWidth="1"/>
    <col min="6663" max="6663" width="9.140625" style="1"/>
    <col min="6664" max="6664" width="10.140625" style="1" bestFit="1" customWidth="1"/>
    <col min="6665" max="6910" width="9.140625" style="1"/>
    <col min="6911" max="6911" width="5.28515625" style="1" customWidth="1"/>
    <col min="6912" max="6912" width="8.140625" style="1" customWidth="1"/>
    <col min="6913" max="6913" width="9.140625" style="1"/>
    <col min="6914" max="6914" width="21.7109375" style="1" customWidth="1"/>
    <col min="6915" max="6915" width="49" style="1" customWidth="1"/>
    <col min="6916" max="6916" width="11.42578125" style="1" customWidth="1"/>
    <col min="6917" max="6917" width="12.140625" style="1" customWidth="1"/>
    <col min="6918" max="6918" width="10.85546875" style="1" customWidth="1"/>
    <col min="6919" max="6919" width="9.140625" style="1"/>
    <col min="6920" max="6920" width="10.140625" style="1" bestFit="1" customWidth="1"/>
    <col min="6921" max="7166" width="9.140625" style="1"/>
    <col min="7167" max="7167" width="5.28515625" style="1" customWidth="1"/>
    <col min="7168" max="7168" width="8.140625" style="1" customWidth="1"/>
    <col min="7169" max="7169" width="9.140625" style="1"/>
    <col min="7170" max="7170" width="21.7109375" style="1" customWidth="1"/>
    <col min="7171" max="7171" width="49" style="1" customWidth="1"/>
    <col min="7172" max="7172" width="11.42578125" style="1" customWidth="1"/>
    <col min="7173" max="7173" width="12.140625" style="1" customWidth="1"/>
    <col min="7174" max="7174" width="10.85546875" style="1" customWidth="1"/>
    <col min="7175" max="7175" width="9.140625" style="1"/>
    <col min="7176" max="7176" width="10.140625" style="1" bestFit="1" customWidth="1"/>
    <col min="7177" max="7422" width="9.140625" style="1"/>
    <col min="7423" max="7423" width="5.28515625" style="1" customWidth="1"/>
    <col min="7424" max="7424" width="8.140625" style="1" customWidth="1"/>
    <col min="7425" max="7425" width="9.140625" style="1"/>
    <col min="7426" max="7426" width="21.7109375" style="1" customWidth="1"/>
    <col min="7427" max="7427" width="49" style="1" customWidth="1"/>
    <col min="7428" max="7428" width="11.42578125" style="1" customWidth="1"/>
    <col min="7429" max="7429" width="12.140625" style="1" customWidth="1"/>
    <col min="7430" max="7430" width="10.85546875" style="1" customWidth="1"/>
    <col min="7431" max="7431" width="9.140625" style="1"/>
    <col min="7432" max="7432" width="10.140625" style="1" bestFit="1" customWidth="1"/>
    <col min="7433" max="7678" width="9.140625" style="1"/>
    <col min="7679" max="7679" width="5.28515625" style="1" customWidth="1"/>
    <col min="7680" max="7680" width="8.140625" style="1" customWidth="1"/>
    <col min="7681" max="7681" width="9.140625" style="1"/>
    <col min="7682" max="7682" width="21.7109375" style="1" customWidth="1"/>
    <col min="7683" max="7683" width="49" style="1" customWidth="1"/>
    <col min="7684" max="7684" width="11.42578125" style="1" customWidth="1"/>
    <col min="7685" max="7685" width="12.140625" style="1" customWidth="1"/>
    <col min="7686" max="7686" width="10.85546875" style="1" customWidth="1"/>
    <col min="7687" max="7687" width="9.140625" style="1"/>
    <col min="7688" max="7688" width="10.140625" style="1" bestFit="1" customWidth="1"/>
    <col min="7689" max="7934" width="9.140625" style="1"/>
    <col min="7935" max="7935" width="5.28515625" style="1" customWidth="1"/>
    <col min="7936" max="7936" width="8.140625" style="1" customWidth="1"/>
    <col min="7937" max="7937" width="9.140625" style="1"/>
    <col min="7938" max="7938" width="21.7109375" style="1" customWidth="1"/>
    <col min="7939" max="7939" width="49" style="1" customWidth="1"/>
    <col min="7940" max="7940" width="11.42578125" style="1" customWidth="1"/>
    <col min="7941" max="7941" width="12.140625" style="1" customWidth="1"/>
    <col min="7942" max="7942" width="10.85546875" style="1" customWidth="1"/>
    <col min="7943" max="7943" width="9.140625" style="1"/>
    <col min="7944" max="7944" width="10.140625" style="1" bestFit="1" customWidth="1"/>
    <col min="7945" max="8190" width="9.140625" style="1"/>
    <col min="8191" max="8191" width="5.28515625" style="1" customWidth="1"/>
    <col min="8192" max="8192" width="8.140625" style="1" customWidth="1"/>
    <col min="8193" max="8193" width="9.140625" style="1"/>
    <col min="8194" max="8194" width="21.7109375" style="1" customWidth="1"/>
    <col min="8195" max="8195" width="49" style="1" customWidth="1"/>
    <col min="8196" max="8196" width="11.42578125" style="1" customWidth="1"/>
    <col min="8197" max="8197" width="12.140625" style="1" customWidth="1"/>
    <col min="8198" max="8198" width="10.85546875" style="1" customWidth="1"/>
    <col min="8199" max="8199" width="9.140625" style="1"/>
    <col min="8200" max="8200" width="10.140625" style="1" bestFit="1" customWidth="1"/>
    <col min="8201" max="8446" width="9.140625" style="1"/>
    <col min="8447" max="8447" width="5.28515625" style="1" customWidth="1"/>
    <col min="8448" max="8448" width="8.140625" style="1" customWidth="1"/>
    <col min="8449" max="8449" width="9.140625" style="1"/>
    <col min="8450" max="8450" width="21.7109375" style="1" customWidth="1"/>
    <col min="8451" max="8451" width="49" style="1" customWidth="1"/>
    <col min="8452" max="8452" width="11.42578125" style="1" customWidth="1"/>
    <col min="8453" max="8453" width="12.140625" style="1" customWidth="1"/>
    <col min="8454" max="8454" width="10.85546875" style="1" customWidth="1"/>
    <col min="8455" max="8455" width="9.140625" style="1"/>
    <col min="8456" max="8456" width="10.140625" style="1" bestFit="1" customWidth="1"/>
    <col min="8457" max="8702" width="9.140625" style="1"/>
    <col min="8703" max="8703" width="5.28515625" style="1" customWidth="1"/>
    <col min="8704" max="8704" width="8.140625" style="1" customWidth="1"/>
    <col min="8705" max="8705" width="9.140625" style="1"/>
    <col min="8706" max="8706" width="21.7109375" style="1" customWidth="1"/>
    <col min="8707" max="8707" width="49" style="1" customWidth="1"/>
    <col min="8708" max="8708" width="11.42578125" style="1" customWidth="1"/>
    <col min="8709" max="8709" width="12.140625" style="1" customWidth="1"/>
    <col min="8710" max="8710" width="10.85546875" style="1" customWidth="1"/>
    <col min="8711" max="8711" width="9.140625" style="1"/>
    <col min="8712" max="8712" width="10.140625" style="1" bestFit="1" customWidth="1"/>
    <col min="8713" max="8958" width="9.140625" style="1"/>
    <col min="8959" max="8959" width="5.28515625" style="1" customWidth="1"/>
    <col min="8960" max="8960" width="8.140625" style="1" customWidth="1"/>
    <col min="8961" max="8961" width="9.140625" style="1"/>
    <col min="8962" max="8962" width="21.7109375" style="1" customWidth="1"/>
    <col min="8963" max="8963" width="49" style="1" customWidth="1"/>
    <col min="8964" max="8964" width="11.42578125" style="1" customWidth="1"/>
    <col min="8965" max="8965" width="12.140625" style="1" customWidth="1"/>
    <col min="8966" max="8966" width="10.85546875" style="1" customWidth="1"/>
    <col min="8967" max="8967" width="9.140625" style="1"/>
    <col min="8968" max="8968" width="10.140625" style="1" bestFit="1" customWidth="1"/>
    <col min="8969" max="9214" width="9.140625" style="1"/>
    <col min="9215" max="9215" width="5.28515625" style="1" customWidth="1"/>
    <col min="9216" max="9216" width="8.140625" style="1" customWidth="1"/>
    <col min="9217" max="9217" width="9.140625" style="1"/>
    <col min="9218" max="9218" width="21.7109375" style="1" customWidth="1"/>
    <col min="9219" max="9219" width="49" style="1" customWidth="1"/>
    <col min="9220" max="9220" width="11.42578125" style="1" customWidth="1"/>
    <col min="9221" max="9221" width="12.140625" style="1" customWidth="1"/>
    <col min="9222" max="9222" width="10.85546875" style="1" customWidth="1"/>
    <col min="9223" max="9223" width="9.140625" style="1"/>
    <col min="9224" max="9224" width="10.140625" style="1" bestFit="1" customWidth="1"/>
    <col min="9225" max="9470" width="9.140625" style="1"/>
    <col min="9471" max="9471" width="5.28515625" style="1" customWidth="1"/>
    <col min="9472" max="9472" width="8.140625" style="1" customWidth="1"/>
    <col min="9473" max="9473" width="9.140625" style="1"/>
    <col min="9474" max="9474" width="21.7109375" style="1" customWidth="1"/>
    <col min="9475" max="9475" width="49" style="1" customWidth="1"/>
    <col min="9476" max="9476" width="11.42578125" style="1" customWidth="1"/>
    <col min="9477" max="9477" width="12.140625" style="1" customWidth="1"/>
    <col min="9478" max="9478" width="10.85546875" style="1" customWidth="1"/>
    <col min="9479" max="9479" width="9.140625" style="1"/>
    <col min="9480" max="9480" width="10.140625" style="1" bestFit="1" customWidth="1"/>
    <col min="9481" max="9726" width="9.140625" style="1"/>
    <col min="9727" max="9727" width="5.28515625" style="1" customWidth="1"/>
    <col min="9728" max="9728" width="8.140625" style="1" customWidth="1"/>
    <col min="9729" max="9729" width="9.140625" style="1"/>
    <col min="9730" max="9730" width="21.7109375" style="1" customWidth="1"/>
    <col min="9731" max="9731" width="49" style="1" customWidth="1"/>
    <col min="9732" max="9732" width="11.42578125" style="1" customWidth="1"/>
    <col min="9733" max="9733" width="12.140625" style="1" customWidth="1"/>
    <col min="9734" max="9734" width="10.85546875" style="1" customWidth="1"/>
    <col min="9735" max="9735" width="9.140625" style="1"/>
    <col min="9736" max="9736" width="10.140625" style="1" bestFit="1" customWidth="1"/>
    <col min="9737" max="9982" width="9.140625" style="1"/>
    <col min="9983" max="9983" width="5.28515625" style="1" customWidth="1"/>
    <col min="9984" max="9984" width="8.140625" style="1" customWidth="1"/>
    <col min="9985" max="9985" width="9.140625" style="1"/>
    <col min="9986" max="9986" width="21.7109375" style="1" customWidth="1"/>
    <col min="9987" max="9987" width="49" style="1" customWidth="1"/>
    <col min="9988" max="9988" width="11.42578125" style="1" customWidth="1"/>
    <col min="9989" max="9989" width="12.140625" style="1" customWidth="1"/>
    <col min="9990" max="9990" width="10.85546875" style="1" customWidth="1"/>
    <col min="9991" max="9991" width="9.140625" style="1"/>
    <col min="9992" max="9992" width="10.140625" style="1" bestFit="1" customWidth="1"/>
    <col min="9993" max="10238" width="9.140625" style="1"/>
    <col min="10239" max="10239" width="5.28515625" style="1" customWidth="1"/>
    <col min="10240" max="10240" width="8.140625" style="1" customWidth="1"/>
    <col min="10241" max="10241" width="9.140625" style="1"/>
    <col min="10242" max="10242" width="21.7109375" style="1" customWidth="1"/>
    <col min="10243" max="10243" width="49" style="1" customWidth="1"/>
    <col min="10244" max="10244" width="11.42578125" style="1" customWidth="1"/>
    <col min="10245" max="10245" width="12.140625" style="1" customWidth="1"/>
    <col min="10246" max="10246" width="10.85546875" style="1" customWidth="1"/>
    <col min="10247" max="10247" width="9.140625" style="1"/>
    <col min="10248" max="10248" width="10.140625" style="1" bestFit="1" customWidth="1"/>
    <col min="10249" max="10494" width="9.140625" style="1"/>
    <col min="10495" max="10495" width="5.28515625" style="1" customWidth="1"/>
    <col min="10496" max="10496" width="8.140625" style="1" customWidth="1"/>
    <col min="10497" max="10497" width="9.140625" style="1"/>
    <col min="10498" max="10498" width="21.7109375" style="1" customWidth="1"/>
    <col min="10499" max="10499" width="49" style="1" customWidth="1"/>
    <col min="10500" max="10500" width="11.42578125" style="1" customWidth="1"/>
    <col min="10501" max="10501" width="12.140625" style="1" customWidth="1"/>
    <col min="10502" max="10502" width="10.85546875" style="1" customWidth="1"/>
    <col min="10503" max="10503" width="9.140625" style="1"/>
    <col min="10504" max="10504" width="10.140625" style="1" bestFit="1" customWidth="1"/>
    <col min="10505" max="10750" width="9.140625" style="1"/>
    <col min="10751" max="10751" width="5.28515625" style="1" customWidth="1"/>
    <col min="10752" max="10752" width="8.140625" style="1" customWidth="1"/>
    <col min="10753" max="10753" width="9.140625" style="1"/>
    <col min="10754" max="10754" width="21.7109375" style="1" customWidth="1"/>
    <col min="10755" max="10755" width="49" style="1" customWidth="1"/>
    <col min="10756" max="10756" width="11.42578125" style="1" customWidth="1"/>
    <col min="10757" max="10757" width="12.140625" style="1" customWidth="1"/>
    <col min="10758" max="10758" width="10.85546875" style="1" customWidth="1"/>
    <col min="10759" max="10759" width="9.140625" style="1"/>
    <col min="10760" max="10760" width="10.140625" style="1" bestFit="1" customWidth="1"/>
    <col min="10761" max="11006" width="9.140625" style="1"/>
    <col min="11007" max="11007" width="5.28515625" style="1" customWidth="1"/>
    <col min="11008" max="11008" width="8.140625" style="1" customWidth="1"/>
    <col min="11009" max="11009" width="9.140625" style="1"/>
    <col min="11010" max="11010" width="21.7109375" style="1" customWidth="1"/>
    <col min="11011" max="11011" width="49" style="1" customWidth="1"/>
    <col min="11012" max="11012" width="11.42578125" style="1" customWidth="1"/>
    <col min="11013" max="11013" width="12.140625" style="1" customWidth="1"/>
    <col min="11014" max="11014" width="10.85546875" style="1" customWidth="1"/>
    <col min="11015" max="11015" width="9.140625" style="1"/>
    <col min="11016" max="11016" width="10.140625" style="1" bestFit="1" customWidth="1"/>
    <col min="11017" max="11262" width="9.140625" style="1"/>
    <col min="11263" max="11263" width="5.28515625" style="1" customWidth="1"/>
    <col min="11264" max="11264" width="8.140625" style="1" customWidth="1"/>
    <col min="11265" max="11265" width="9.140625" style="1"/>
    <col min="11266" max="11266" width="21.7109375" style="1" customWidth="1"/>
    <col min="11267" max="11267" width="49" style="1" customWidth="1"/>
    <col min="11268" max="11268" width="11.42578125" style="1" customWidth="1"/>
    <col min="11269" max="11269" width="12.140625" style="1" customWidth="1"/>
    <col min="11270" max="11270" width="10.85546875" style="1" customWidth="1"/>
    <col min="11271" max="11271" width="9.140625" style="1"/>
    <col min="11272" max="11272" width="10.140625" style="1" bestFit="1" customWidth="1"/>
    <col min="11273" max="11518" width="9.140625" style="1"/>
    <col min="11519" max="11519" width="5.28515625" style="1" customWidth="1"/>
    <col min="11520" max="11520" width="8.140625" style="1" customWidth="1"/>
    <col min="11521" max="11521" width="9.140625" style="1"/>
    <col min="11522" max="11522" width="21.7109375" style="1" customWidth="1"/>
    <col min="11523" max="11523" width="49" style="1" customWidth="1"/>
    <col min="11524" max="11524" width="11.42578125" style="1" customWidth="1"/>
    <col min="11525" max="11525" width="12.140625" style="1" customWidth="1"/>
    <col min="11526" max="11526" width="10.85546875" style="1" customWidth="1"/>
    <col min="11527" max="11527" width="9.140625" style="1"/>
    <col min="11528" max="11528" width="10.140625" style="1" bestFit="1" customWidth="1"/>
    <col min="11529" max="11774" width="9.140625" style="1"/>
    <col min="11775" max="11775" width="5.28515625" style="1" customWidth="1"/>
    <col min="11776" max="11776" width="8.140625" style="1" customWidth="1"/>
    <col min="11777" max="11777" width="9.140625" style="1"/>
    <col min="11778" max="11778" width="21.7109375" style="1" customWidth="1"/>
    <col min="11779" max="11779" width="49" style="1" customWidth="1"/>
    <col min="11780" max="11780" width="11.42578125" style="1" customWidth="1"/>
    <col min="11781" max="11781" width="12.140625" style="1" customWidth="1"/>
    <col min="11782" max="11782" width="10.85546875" style="1" customWidth="1"/>
    <col min="11783" max="11783" width="9.140625" style="1"/>
    <col min="11784" max="11784" width="10.140625" style="1" bestFit="1" customWidth="1"/>
    <col min="11785" max="12030" width="9.140625" style="1"/>
    <col min="12031" max="12031" width="5.28515625" style="1" customWidth="1"/>
    <col min="12032" max="12032" width="8.140625" style="1" customWidth="1"/>
    <col min="12033" max="12033" width="9.140625" style="1"/>
    <col min="12034" max="12034" width="21.7109375" style="1" customWidth="1"/>
    <col min="12035" max="12035" width="49" style="1" customWidth="1"/>
    <col min="12036" max="12036" width="11.42578125" style="1" customWidth="1"/>
    <col min="12037" max="12037" width="12.140625" style="1" customWidth="1"/>
    <col min="12038" max="12038" width="10.85546875" style="1" customWidth="1"/>
    <col min="12039" max="12039" width="9.140625" style="1"/>
    <col min="12040" max="12040" width="10.140625" style="1" bestFit="1" customWidth="1"/>
    <col min="12041" max="12286" width="9.140625" style="1"/>
    <col min="12287" max="12287" width="5.28515625" style="1" customWidth="1"/>
    <col min="12288" max="12288" width="8.140625" style="1" customWidth="1"/>
    <col min="12289" max="12289" width="9.140625" style="1"/>
    <col min="12290" max="12290" width="21.7109375" style="1" customWidth="1"/>
    <col min="12291" max="12291" width="49" style="1" customWidth="1"/>
    <col min="12292" max="12292" width="11.42578125" style="1" customWidth="1"/>
    <col min="12293" max="12293" width="12.140625" style="1" customWidth="1"/>
    <col min="12294" max="12294" width="10.85546875" style="1" customWidth="1"/>
    <col min="12295" max="12295" width="9.140625" style="1"/>
    <col min="12296" max="12296" width="10.140625" style="1" bestFit="1" customWidth="1"/>
    <col min="12297" max="12542" width="9.140625" style="1"/>
    <col min="12543" max="12543" width="5.28515625" style="1" customWidth="1"/>
    <col min="12544" max="12544" width="8.140625" style="1" customWidth="1"/>
    <col min="12545" max="12545" width="9.140625" style="1"/>
    <col min="12546" max="12546" width="21.7109375" style="1" customWidth="1"/>
    <col min="12547" max="12547" width="49" style="1" customWidth="1"/>
    <col min="12548" max="12548" width="11.42578125" style="1" customWidth="1"/>
    <col min="12549" max="12549" width="12.140625" style="1" customWidth="1"/>
    <col min="12550" max="12550" width="10.85546875" style="1" customWidth="1"/>
    <col min="12551" max="12551" width="9.140625" style="1"/>
    <col min="12552" max="12552" width="10.140625" style="1" bestFit="1" customWidth="1"/>
    <col min="12553" max="12798" width="9.140625" style="1"/>
    <col min="12799" max="12799" width="5.28515625" style="1" customWidth="1"/>
    <col min="12800" max="12800" width="8.140625" style="1" customWidth="1"/>
    <col min="12801" max="12801" width="9.140625" style="1"/>
    <col min="12802" max="12802" width="21.7109375" style="1" customWidth="1"/>
    <col min="12803" max="12803" width="49" style="1" customWidth="1"/>
    <col min="12804" max="12804" width="11.42578125" style="1" customWidth="1"/>
    <col min="12805" max="12805" width="12.140625" style="1" customWidth="1"/>
    <col min="12806" max="12806" width="10.85546875" style="1" customWidth="1"/>
    <col min="12807" max="12807" width="9.140625" style="1"/>
    <col min="12808" max="12808" width="10.140625" style="1" bestFit="1" customWidth="1"/>
    <col min="12809" max="13054" width="9.140625" style="1"/>
    <col min="13055" max="13055" width="5.28515625" style="1" customWidth="1"/>
    <col min="13056" max="13056" width="8.140625" style="1" customWidth="1"/>
    <col min="13057" max="13057" width="9.140625" style="1"/>
    <col min="13058" max="13058" width="21.7109375" style="1" customWidth="1"/>
    <col min="13059" max="13059" width="49" style="1" customWidth="1"/>
    <col min="13060" max="13060" width="11.42578125" style="1" customWidth="1"/>
    <col min="13061" max="13061" width="12.140625" style="1" customWidth="1"/>
    <col min="13062" max="13062" width="10.85546875" style="1" customWidth="1"/>
    <col min="13063" max="13063" width="9.140625" style="1"/>
    <col min="13064" max="13064" width="10.140625" style="1" bestFit="1" customWidth="1"/>
    <col min="13065" max="13310" width="9.140625" style="1"/>
    <col min="13311" max="13311" width="5.28515625" style="1" customWidth="1"/>
    <col min="13312" max="13312" width="8.140625" style="1" customWidth="1"/>
    <col min="13313" max="13313" width="9.140625" style="1"/>
    <col min="13314" max="13314" width="21.7109375" style="1" customWidth="1"/>
    <col min="13315" max="13315" width="49" style="1" customWidth="1"/>
    <col min="13316" max="13316" width="11.42578125" style="1" customWidth="1"/>
    <col min="13317" max="13317" width="12.140625" style="1" customWidth="1"/>
    <col min="13318" max="13318" width="10.85546875" style="1" customWidth="1"/>
    <col min="13319" max="13319" width="9.140625" style="1"/>
    <col min="13320" max="13320" width="10.140625" style="1" bestFit="1" customWidth="1"/>
    <col min="13321" max="13566" width="9.140625" style="1"/>
    <col min="13567" max="13567" width="5.28515625" style="1" customWidth="1"/>
    <col min="13568" max="13568" width="8.140625" style="1" customWidth="1"/>
    <col min="13569" max="13569" width="9.140625" style="1"/>
    <col min="13570" max="13570" width="21.7109375" style="1" customWidth="1"/>
    <col min="13571" max="13571" width="49" style="1" customWidth="1"/>
    <col min="13572" max="13572" width="11.42578125" style="1" customWidth="1"/>
    <col min="13573" max="13573" width="12.140625" style="1" customWidth="1"/>
    <col min="13574" max="13574" width="10.85546875" style="1" customWidth="1"/>
    <col min="13575" max="13575" width="9.140625" style="1"/>
    <col min="13576" max="13576" width="10.140625" style="1" bestFit="1" customWidth="1"/>
    <col min="13577" max="13822" width="9.140625" style="1"/>
    <col min="13823" max="13823" width="5.28515625" style="1" customWidth="1"/>
    <col min="13824" max="13824" width="8.140625" style="1" customWidth="1"/>
    <col min="13825" max="13825" width="9.140625" style="1"/>
    <col min="13826" max="13826" width="21.7109375" style="1" customWidth="1"/>
    <col min="13827" max="13827" width="49" style="1" customWidth="1"/>
    <col min="13828" max="13828" width="11.42578125" style="1" customWidth="1"/>
    <col min="13829" max="13829" width="12.140625" style="1" customWidth="1"/>
    <col min="13830" max="13830" width="10.85546875" style="1" customWidth="1"/>
    <col min="13831" max="13831" width="9.140625" style="1"/>
    <col min="13832" max="13832" width="10.140625" style="1" bestFit="1" customWidth="1"/>
    <col min="13833" max="14078" width="9.140625" style="1"/>
    <col min="14079" max="14079" width="5.28515625" style="1" customWidth="1"/>
    <col min="14080" max="14080" width="8.140625" style="1" customWidth="1"/>
    <col min="14081" max="14081" width="9.140625" style="1"/>
    <col min="14082" max="14082" width="21.7109375" style="1" customWidth="1"/>
    <col min="14083" max="14083" width="49" style="1" customWidth="1"/>
    <col min="14084" max="14084" width="11.42578125" style="1" customWidth="1"/>
    <col min="14085" max="14085" width="12.140625" style="1" customWidth="1"/>
    <col min="14086" max="14086" width="10.85546875" style="1" customWidth="1"/>
    <col min="14087" max="14087" width="9.140625" style="1"/>
    <col min="14088" max="14088" width="10.140625" style="1" bestFit="1" customWidth="1"/>
    <col min="14089" max="14334" width="9.140625" style="1"/>
    <col min="14335" max="14335" width="5.28515625" style="1" customWidth="1"/>
    <col min="14336" max="14336" width="8.140625" style="1" customWidth="1"/>
    <col min="14337" max="14337" width="9.140625" style="1"/>
    <col min="14338" max="14338" width="21.7109375" style="1" customWidth="1"/>
    <col min="14339" max="14339" width="49" style="1" customWidth="1"/>
    <col min="14340" max="14340" width="11.42578125" style="1" customWidth="1"/>
    <col min="14341" max="14341" width="12.140625" style="1" customWidth="1"/>
    <col min="14342" max="14342" width="10.85546875" style="1" customWidth="1"/>
    <col min="14343" max="14343" width="9.140625" style="1"/>
    <col min="14344" max="14344" width="10.140625" style="1" bestFit="1" customWidth="1"/>
    <col min="14345" max="14590" width="9.140625" style="1"/>
    <col min="14591" max="14591" width="5.28515625" style="1" customWidth="1"/>
    <col min="14592" max="14592" width="8.140625" style="1" customWidth="1"/>
    <col min="14593" max="14593" width="9.140625" style="1"/>
    <col min="14594" max="14594" width="21.7109375" style="1" customWidth="1"/>
    <col min="14595" max="14595" width="49" style="1" customWidth="1"/>
    <col min="14596" max="14596" width="11.42578125" style="1" customWidth="1"/>
    <col min="14597" max="14597" width="12.140625" style="1" customWidth="1"/>
    <col min="14598" max="14598" width="10.85546875" style="1" customWidth="1"/>
    <col min="14599" max="14599" width="9.140625" style="1"/>
    <col min="14600" max="14600" width="10.140625" style="1" bestFit="1" customWidth="1"/>
    <col min="14601" max="14846" width="9.140625" style="1"/>
    <col min="14847" max="14847" width="5.28515625" style="1" customWidth="1"/>
    <col min="14848" max="14848" width="8.140625" style="1" customWidth="1"/>
    <col min="14849" max="14849" width="9.140625" style="1"/>
    <col min="14850" max="14850" width="21.7109375" style="1" customWidth="1"/>
    <col min="14851" max="14851" width="49" style="1" customWidth="1"/>
    <col min="14852" max="14852" width="11.42578125" style="1" customWidth="1"/>
    <col min="14853" max="14853" width="12.140625" style="1" customWidth="1"/>
    <col min="14854" max="14854" width="10.85546875" style="1" customWidth="1"/>
    <col min="14855" max="14855" width="9.140625" style="1"/>
    <col min="14856" max="14856" width="10.140625" style="1" bestFit="1" customWidth="1"/>
    <col min="14857" max="15102" width="9.140625" style="1"/>
    <col min="15103" max="15103" width="5.28515625" style="1" customWidth="1"/>
    <col min="15104" max="15104" width="8.140625" style="1" customWidth="1"/>
    <col min="15105" max="15105" width="9.140625" style="1"/>
    <col min="15106" max="15106" width="21.7109375" style="1" customWidth="1"/>
    <col min="15107" max="15107" width="49" style="1" customWidth="1"/>
    <col min="15108" max="15108" width="11.42578125" style="1" customWidth="1"/>
    <col min="15109" max="15109" width="12.140625" style="1" customWidth="1"/>
    <col min="15110" max="15110" width="10.85546875" style="1" customWidth="1"/>
    <col min="15111" max="15111" width="9.140625" style="1"/>
    <col min="15112" max="15112" width="10.140625" style="1" bestFit="1" customWidth="1"/>
    <col min="15113" max="15358" width="9.140625" style="1"/>
    <col min="15359" max="15359" width="5.28515625" style="1" customWidth="1"/>
    <col min="15360" max="15360" width="8.140625" style="1" customWidth="1"/>
    <col min="15361" max="15361" width="9.140625" style="1"/>
    <col min="15362" max="15362" width="21.7109375" style="1" customWidth="1"/>
    <col min="15363" max="15363" width="49" style="1" customWidth="1"/>
    <col min="15364" max="15364" width="11.42578125" style="1" customWidth="1"/>
    <col min="15365" max="15365" width="12.140625" style="1" customWidth="1"/>
    <col min="15366" max="15366" width="10.85546875" style="1" customWidth="1"/>
    <col min="15367" max="15367" width="9.140625" style="1"/>
    <col min="15368" max="15368" width="10.140625" style="1" bestFit="1" customWidth="1"/>
    <col min="15369" max="15614" width="9.140625" style="1"/>
    <col min="15615" max="15615" width="5.28515625" style="1" customWidth="1"/>
    <col min="15616" max="15616" width="8.140625" style="1" customWidth="1"/>
    <col min="15617" max="15617" width="9.140625" style="1"/>
    <col min="15618" max="15618" width="21.7109375" style="1" customWidth="1"/>
    <col min="15619" max="15619" width="49" style="1" customWidth="1"/>
    <col min="15620" max="15620" width="11.42578125" style="1" customWidth="1"/>
    <col min="15621" max="15621" width="12.140625" style="1" customWidth="1"/>
    <col min="15622" max="15622" width="10.85546875" style="1" customWidth="1"/>
    <col min="15623" max="15623" width="9.140625" style="1"/>
    <col min="15624" max="15624" width="10.140625" style="1" bestFit="1" customWidth="1"/>
    <col min="15625" max="15870" width="9.140625" style="1"/>
    <col min="15871" max="15871" width="5.28515625" style="1" customWidth="1"/>
    <col min="15872" max="15872" width="8.140625" style="1" customWidth="1"/>
    <col min="15873" max="15873" width="9.140625" style="1"/>
    <col min="15874" max="15874" width="21.7109375" style="1" customWidth="1"/>
    <col min="15875" max="15875" width="49" style="1" customWidth="1"/>
    <col min="15876" max="15876" width="11.42578125" style="1" customWidth="1"/>
    <col min="15877" max="15877" width="12.140625" style="1" customWidth="1"/>
    <col min="15878" max="15878" width="10.85546875" style="1" customWidth="1"/>
    <col min="15879" max="15879" width="9.140625" style="1"/>
    <col min="15880" max="15880" width="10.140625" style="1" bestFit="1" customWidth="1"/>
    <col min="15881" max="16126" width="9.140625" style="1"/>
    <col min="16127" max="16127" width="5.28515625" style="1" customWidth="1"/>
    <col min="16128" max="16128" width="8.140625" style="1" customWidth="1"/>
    <col min="16129" max="16129" width="9.140625" style="1"/>
    <col min="16130" max="16130" width="21.7109375" style="1" customWidth="1"/>
    <col min="16131" max="16131" width="49" style="1" customWidth="1"/>
    <col min="16132" max="16132" width="11.42578125" style="1" customWidth="1"/>
    <col min="16133" max="16133" width="12.140625" style="1" customWidth="1"/>
    <col min="16134" max="16134" width="10.85546875" style="1" customWidth="1"/>
    <col min="16135" max="16135" width="9.140625" style="1"/>
    <col min="16136" max="16136" width="10.140625" style="1" bestFit="1" customWidth="1"/>
    <col min="16137" max="16384" width="9.140625" style="1"/>
  </cols>
  <sheetData>
    <row r="1" spans="1:8" x14ac:dyDescent="0.25">
      <c r="F1" s="290"/>
      <c r="G1" s="426" t="s">
        <v>362</v>
      </c>
    </row>
    <row r="3" spans="1:8" ht="33.75" customHeight="1" x14ac:dyDescent="0.25">
      <c r="A3" s="634" t="s">
        <v>282</v>
      </c>
      <c r="B3" s="634"/>
      <c r="C3" s="634"/>
      <c r="D3" s="635"/>
      <c r="E3" s="635"/>
      <c r="F3" s="635"/>
    </row>
    <row r="4" spans="1:8" x14ac:dyDescent="0.25">
      <c r="A4" s="248"/>
      <c r="B4" s="248"/>
      <c r="C4" s="248"/>
      <c r="D4" s="248"/>
      <c r="E4" s="248"/>
      <c r="F4" s="248"/>
    </row>
    <row r="5" spans="1:8" x14ac:dyDescent="0.25">
      <c r="A5" s="606" t="s">
        <v>166</v>
      </c>
      <c r="B5" s="606" t="s">
        <v>3</v>
      </c>
      <c r="C5" s="606" t="s">
        <v>86</v>
      </c>
      <c r="D5" s="603" t="s">
        <v>283</v>
      </c>
      <c r="E5" s="603" t="s">
        <v>284</v>
      </c>
      <c r="F5" s="626" t="s">
        <v>152</v>
      </c>
      <c r="G5" s="615" t="s">
        <v>74</v>
      </c>
      <c r="H5" s="615" t="s">
        <v>5</v>
      </c>
    </row>
    <row r="6" spans="1:8" x14ac:dyDescent="0.25">
      <c r="A6" s="607"/>
      <c r="B6" s="607"/>
      <c r="C6" s="607"/>
      <c r="D6" s="608"/>
      <c r="E6" s="586"/>
      <c r="F6" s="627"/>
      <c r="G6" s="632"/>
      <c r="H6" s="632"/>
    </row>
    <row r="7" spans="1:8" x14ac:dyDescent="0.25">
      <c r="A7" s="607"/>
      <c r="B7" s="607"/>
      <c r="C7" s="607"/>
      <c r="D7" s="608"/>
      <c r="E7" s="586"/>
      <c r="F7" s="627"/>
      <c r="G7" s="632"/>
      <c r="H7" s="632"/>
    </row>
    <row r="8" spans="1:8" x14ac:dyDescent="0.25">
      <c r="A8" s="607"/>
      <c r="B8" s="607"/>
      <c r="C8" s="607"/>
      <c r="D8" s="608"/>
      <c r="E8" s="586"/>
      <c r="F8" s="627"/>
      <c r="G8" s="632"/>
      <c r="H8" s="632"/>
    </row>
    <row r="9" spans="1:8" ht="9" customHeight="1" x14ac:dyDescent="0.25">
      <c r="A9" s="607"/>
      <c r="B9" s="607"/>
      <c r="C9" s="607"/>
      <c r="D9" s="608"/>
      <c r="E9" s="586"/>
      <c r="F9" s="627"/>
      <c r="G9" s="632"/>
      <c r="H9" s="632"/>
    </row>
    <row r="10" spans="1:8" ht="3" customHeight="1" x14ac:dyDescent="0.25">
      <c r="A10" s="559"/>
      <c r="B10" s="559"/>
      <c r="C10" s="559"/>
      <c r="D10" s="609"/>
      <c r="E10" s="576"/>
      <c r="F10" s="628"/>
      <c r="G10" s="633"/>
      <c r="H10" s="633"/>
    </row>
    <row r="11" spans="1:8" x14ac:dyDescent="0.25">
      <c r="A11" s="252">
        <v>1</v>
      </c>
      <c r="B11" s="252">
        <v>2</v>
      </c>
      <c r="C11" s="252">
        <v>3</v>
      </c>
      <c r="D11" s="252">
        <v>4</v>
      </c>
      <c r="E11" s="252">
        <v>5</v>
      </c>
      <c r="F11" s="252">
        <v>6</v>
      </c>
      <c r="G11" s="460">
        <v>7</v>
      </c>
      <c r="H11" s="461">
        <v>8</v>
      </c>
    </row>
    <row r="12" spans="1:8" x14ac:dyDescent="0.25">
      <c r="A12" s="623" t="s">
        <v>360</v>
      </c>
      <c r="B12" s="624"/>
      <c r="C12" s="624"/>
      <c r="D12" s="624"/>
      <c r="E12" s="625"/>
      <c r="F12" s="447">
        <f>F13+F14+F15+F16+F17+F18+F19+F20+F21+F22+F23+F24+F25+F26+F27+F28+F29+F30+F31+F32+F36+F37+F38+F39+F40+F41+F42+F43+F44+F45+F46+F47+F48+F49+F50+F51+F52</f>
        <v>393794</v>
      </c>
      <c r="G12" s="462">
        <f>G13+G15+G16+G17+G18+G19+G24+G25+G26+G27+G28+G31+G32+G39+G40+G42+G43+G44+G47</f>
        <v>172640.55000000002</v>
      </c>
      <c r="H12" s="496">
        <f>G12/F12*100</f>
        <v>43.840320065821217</v>
      </c>
    </row>
    <row r="13" spans="1:8" ht="27" customHeight="1" x14ac:dyDescent="0.25">
      <c r="A13" s="427" t="s">
        <v>285</v>
      </c>
      <c r="B13" s="428">
        <v>600</v>
      </c>
      <c r="C13" s="428">
        <v>60016</v>
      </c>
      <c r="D13" s="429" t="s">
        <v>286</v>
      </c>
      <c r="E13" s="430" t="s">
        <v>287</v>
      </c>
      <c r="F13" s="463">
        <v>13376</v>
      </c>
      <c r="G13" s="500">
        <v>3846.55</v>
      </c>
      <c r="H13" s="497">
        <f>G13/F13*100</f>
        <v>28.757102272727273</v>
      </c>
    </row>
    <row r="14" spans="1:8" ht="22.5" x14ac:dyDescent="0.25">
      <c r="A14" s="431" t="s">
        <v>288</v>
      </c>
      <c r="B14" s="432">
        <v>600</v>
      </c>
      <c r="C14" s="432">
        <v>60016</v>
      </c>
      <c r="D14" s="433" t="s">
        <v>289</v>
      </c>
      <c r="E14" s="434" t="s">
        <v>290</v>
      </c>
      <c r="F14" s="466">
        <v>2266</v>
      </c>
      <c r="G14" s="501"/>
      <c r="H14" s="498"/>
    </row>
    <row r="15" spans="1:8" x14ac:dyDescent="0.25">
      <c r="A15" s="431">
        <v>3</v>
      </c>
      <c r="B15" s="432">
        <v>600</v>
      </c>
      <c r="C15" s="432">
        <v>60016</v>
      </c>
      <c r="D15" s="433" t="s">
        <v>292</v>
      </c>
      <c r="E15" s="434" t="s">
        <v>293</v>
      </c>
      <c r="F15" s="466">
        <v>10793</v>
      </c>
      <c r="G15" s="501">
        <v>10516.5</v>
      </c>
      <c r="H15" s="498">
        <f>G15/F15*100</f>
        <v>97.438154359306964</v>
      </c>
    </row>
    <row r="16" spans="1:8" x14ac:dyDescent="0.25">
      <c r="A16" s="431">
        <v>4</v>
      </c>
      <c r="B16" s="432">
        <v>600</v>
      </c>
      <c r="C16" s="432">
        <v>60016</v>
      </c>
      <c r="D16" s="433" t="s">
        <v>295</v>
      </c>
      <c r="E16" s="435" t="s">
        <v>296</v>
      </c>
      <c r="F16" s="466">
        <v>10024</v>
      </c>
      <c r="G16" s="501">
        <v>10024</v>
      </c>
      <c r="H16" s="498">
        <f>G16/F16*100</f>
        <v>100</v>
      </c>
    </row>
    <row r="17" spans="1:8" ht="22.5" x14ac:dyDescent="0.25">
      <c r="A17" s="431">
        <v>5</v>
      </c>
      <c r="B17" s="432">
        <v>600</v>
      </c>
      <c r="C17" s="432">
        <v>60016</v>
      </c>
      <c r="D17" s="433" t="s">
        <v>297</v>
      </c>
      <c r="E17" s="434" t="s">
        <v>298</v>
      </c>
      <c r="F17" s="466">
        <v>16003</v>
      </c>
      <c r="G17" s="501">
        <v>12000</v>
      </c>
      <c r="H17" s="498">
        <f>G17/F17*100</f>
        <v>74.985940136224457</v>
      </c>
    </row>
    <row r="18" spans="1:8" x14ac:dyDescent="0.25">
      <c r="A18" s="436">
        <v>6</v>
      </c>
      <c r="B18" s="437">
        <v>600</v>
      </c>
      <c r="C18" s="437">
        <v>60016</v>
      </c>
      <c r="D18" s="438" t="s">
        <v>299</v>
      </c>
      <c r="E18" s="439" t="s">
        <v>300</v>
      </c>
      <c r="F18" s="469">
        <v>8952</v>
      </c>
      <c r="G18" s="501">
        <v>8952</v>
      </c>
      <c r="H18" s="498">
        <f>G18/F18*100</f>
        <v>100</v>
      </c>
    </row>
    <row r="19" spans="1:8" x14ac:dyDescent="0.25">
      <c r="A19" s="436">
        <v>7</v>
      </c>
      <c r="B19" s="437">
        <v>600</v>
      </c>
      <c r="C19" s="437">
        <v>60016</v>
      </c>
      <c r="D19" s="438" t="s">
        <v>301</v>
      </c>
      <c r="E19" s="439" t="s">
        <v>302</v>
      </c>
      <c r="F19" s="470">
        <v>12616</v>
      </c>
      <c r="G19" s="501">
        <v>12616</v>
      </c>
      <c r="H19" s="498">
        <f>G19/F19*100</f>
        <v>100</v>
      </c>
    </row>
    <row r="20" spans="1:8" x14ac:dyDescent="0.25">
      <c r="A20" s="436">
        <v>8</v>
      </c>
      <c r="B20" s="437">
        <v>900</v>
      </c>
      <c r="C20" s="437">
        <v>90095</v>
      </c>
      <c r="D20" s="438" t="s">
        <v>303</v>
      </c>
      <c r="E20" s="439" t="s">
        <v>304</v>
      </c>
      <c r="F20" s="470">
        <v>8445</v>
      </c>
      <c r="G20" s="501"/>
      <c r="H20" s="498"/>
    </row>
    <row r="21" spans="1:8" x14ac:dyDescent="0.25">
      <c r="A21" s="436"/>
      <c r="B21" s="437">
        <v>600</v>
      </c>
      <c r="C21" s="437">
        <v>60016</v>
      </c>
      <c r="D21" s="438"/>
      <c r="E21" s="439" t="s">
        <v>305</v>
      </c>
      <c r="F21" s="470">
        <v>5000</v>
      </c>
      <c r="G21" s="501"/>
      <c r="H21" s="498"/>
    </row>
    <row r="22" spans="1:8" x14ac:dyDescent="0.25">
      <c r="A22" s="436">
        <v>9</v>
      </c>
      <c r="B22" s="437">
        <v>754</v>
      </c>
      <c r="C22" s="437">
        <v>75412</v>
      </c>
      <c r="D22" s="438" t="s">
        <v>306</v>
      </c>
      <c r="E22" s="440" t="s">
        <v>307</v>
      </c>
      <c r="F22" s="470">
        <v>3000</v>
      </c>
      <c r="G22" s="501"/>
      <c r="H22" s="498"/>
    </row>
    <row r="23" spans="1:8" ht="22.5" x14ac:dyDescent="0.25">
      <c r="A23" s="436"/>
      <c r="B23" s="437">
        <v>630</v>
      </c>
      <c r="C23" s="437">
        <v>63095</v>
      </c>
      <c r="D23" s="438"/>
      <c r="E23" s="440" t="s">
        <v>308</v>
      </c>
      <c r="F23" s="470">
        <v>4372</v>
      </c>
      <c r="G23" s="501"/>
      <c r="H23" s="498"/>
    </row>
    <row r="24" spans="1:8" ht="22.5" x14ac:dyDescent="0.25">
      <c r="A24" s="436">
        <v>10</v>
      </c>
      <c r="B24" s="437">
        <v>600</v>
      </c>
      <c r="C24" s="437">
        <v>60016</v>
      </c>
      <c r="D24" s="438" t="s">
        <v>309</v>
      </c>
      <c r="E24" s="440" t="s">
        <v>310</v>
      </c>
      <c r="F24" s="470">
        <v>6821</v>
      </c>
      <c r="G24" s="501">
        <v>6726.16</v>
      </c>
      <c r="H24" s="498">
        <f>G24/F24*100</f>
        <v>98.609588036944729</v>
      </c>
    </row>
    <row r="25" spans="1:8" x14ac:dyDescent="0.25">
      <c r="A25" s="436"/>
      <c r="B25" s="437">
        <v>754</v>
      </c>
      <c r="C25" s="437">
        <v>75412</v>
      </c>
      <c r="D25" s="438"/>
      <c r="E25" s="440" t="s">
        <v>311</v>
      </c>
      <c r="F25" s="470">
        <v>5000</v>
      </c>
      <c r="G25" s="501">
        <v>680.4</v>
      </c>
      <c r="H25" s="498">
        <f>G25/F25*100</f>
        <v>13.608000000000001</v>
      </c>
    </row>
    <row r="26" spans="1:8" x14ac:dyDescent="0.25">
      <c r="A26" s="436">
        <v>11</v>
      </c>
      <c r="B26" s="437">
        <v>600</v>
      </c>
      <c r="C26" s="437">
        <v>60016</v>
      </c>
      <c r="D26" s="438" t="s">
        <v>312</v>
      </c>
      <c r="E26" s="439" t="s">
        <v>313</v>
      </c>
      <c r="F26" s="470">
        <v>10784</v>
      </c>
      <c r="G26" s="501">
        <v>10784</v>
      </c>
      <c r="H26" s="498">
        <f>G26/F26*100</f>
        <v>100</v>
      </c>
    </row>
    <row r="27" spans="1:8" x14ac:dyDescent="0.25">
      <c r="A27" s="436">
        <v>12</v>
      </c>
      <c r="B27" s="437">
        <v>600</v>
      </c>
      <c r="C27" s="437">
        <v>60016</v>
      </c>
      <c r="D27" s="438" t="s">
        <v>314</v>
      </c>
      <c r="E27" s="439" t="s">
        <v>315</v>
      </c>
      <c r="F27" s="470">
        <v>11614</v>
      </c>
      <c r="G27" s="501">
        <v>7134</v>
      </c>
      <c r="H27" s="498">
        <f>G27/F27*100</f>
        <v>61.425865334940589</v>
      </c>
    </row>
    <row r="28" spans="1:8" x14ac:dyDescent="0.25">
      <c r="A28" s="436">
        <v>13</v>
      </c>
      <c r="B28" s="437">
        <v>600</v>
      </c>
      <c r="C28" s="437">
        <v>60016</v>
      </c>
      <c r="D28" s="438" t="s">
        <v>316</v>
      </c>
      <c r="E28" s="439" t="s">
        <v>317</v>
      </c>
      <c r="F28" s="470">
        <v>9955</v>
      </c>
      <c r="G28" s="501">
        <v>9955</v>
      </c>
      <c r="H28" s="498">
        <f>G28/F28*100</f>
        <v>100</v>
      </c>
    </row>
    <row r="29" spans="1:8" ht="22.5" customHeight="1" x14ac:dyDescent="0.25">
      <c r="A29" s="436">
        <v>14</v>
      </c>
      <c r="B29" s="437">
        <v>900</v>
      </c>
      <c r="C29" s="437">
        <v>90095</v>
      </c>
      <c r="D29" s="438" t="s">
        <v>318</v>
      </c>
      <c r="E29" s="440" t="s">
        <v>319</v>
      </c>
      <c r="F29" s="470">
        <v>9851</v>
      </c>
      <c r="G29" s="501"/>
      <c r="H29" s="498"/>
    </row>
    <row r="30" spans="1:8" x14ac:dyDescent="0.25">
      <c r="A30" s="431">
        <v>15</v>
      </c>
      <c r="B30" s="432">
        <v>600</v>
      </c>
      <c r="C30" s="432">
        <v>60016</v>
      </c>
      <c r="D30" s="433" t="s">
        <v>320</v>
      </c>
      <c r="E30" s="435" t="s">
        <v>321</v>
      </c>
      <c r="F30" s="466">
        <v>10024</v>
      </c>
      <c r="G30" s="501"/>
      <c r="H30" s="498"/>
    </row>
    <row r="31" spans="1:8" x14ac:dyDescent="0.25">
      <c r="A31" s="436">
        <v>16</v>
      </c>
      <c r="B31" s="437">
        <v>600</v>
      </c>
      <c r="C31" s="437">
        <v>60016</v>
      </c>
      <c r="D31" s="438" t="s">
        <v>322</v>
      </c>
      <c r="E31" s="439" t="s">
        <v>323</v>
      </c>
      <c r="F31" s="470">
        <v>9194</v>
      </c>
      <c r="G31" s="501">
        <v>9194</v>
      </c>
      <c r="H31" s="498">
        <f>G31/F31*100</f>
        <v>100</v>
      </c>
    </row>
    <row r="32" spans="1:8" x14ac:dyDescent="0.25">
      <c r="A32" s="441">
        <v>17</v>
      </c>
      <c r="B32" s="442">
        <v>600</v>
      </c>
      <c r="C32" s="442">
        <v>60016</v>
      </c>
      <c r="D32" s="443" t="s">
        <v>324</v>
      </c>
      <c r="E32" s="444" t="s">
        <v>325</v>
      </c>
      <c r="F32" s="471">
        <v>12927</v>
      </c>
      <c r="G32" s="502">
        <v>12927</v>
      </c>
      <c r="H32" s="499">
        <f>G32/F32*100</f>
        <v>100</v>
      </c>
    </row>
    <row r="33" spans="1:8" x14ac:dyDescent="0.25">
      <c r="A33" s="479"/>
      <c r="B33" s="480"/>
      <c r="C33" s="480"/>
      <c r="D33" s="481"/>
      <c r="E33" s="482"/>
      <c r="F33" s="483"/>
      <c r="G33" s="484"/>
      <c r="H33" s="484"/>
    </row>
    <row r="34" spans="1:8" x14ac:dyDescent="0.25">
      <c r="A34" s="485"/>
      <c r="B34" s="486"/>
      <c r="C34" s="486"/>
      <c r="D34" s="487"/>
      <c r="E34" s="488"/>
      <c r="F34" s="489"/>
      <c r="G34" s="490"/>
      <c r="H34" s="490"/>
    </row>
    <row r="35" spans="1:8" x14ac:dyDescent="0.25">
      <c r="A35" s="491">
        <v>1</v>
      </c>
      <c r="B35" s="478">
        <v>2</v>
      </c>
      <c r="C35" s="478">
        <v>3</v>
      </c>
      <c r="D35" s="478">
        <v>4</v>
      </c>
      <c r="E35" s="478">
        <v>5</v>
      </c>
      <c r="F35" s="492">
        <v>6</v>
      </c>
      <c r="G35" s="493">
        <v>7</v>
      </c>
      <c r="H35" s="494">
        <v>8</v>
      </c>
    </row>
    <row r="36" spans="1:8" ht="22.5" x14ac:dyDescent="0.25">
      <c r="A36" s="473">
        <v>18</v>
      </c>
      <c r="B36" s="474">
        <v>600</v>
      </c>
      <c r="C36" s="474">
        <v>60016</v>
      </c>
      <c r="D36" s="475" t="s">
        <v>326</v>
      </c>
      <c r="E36" s="477" t="s">
        <v>327</v>
      </c>
      <c r="F36" s="476">
        <v>15346</v>
      </c>
      <c r="G36" s="503"/>
      <c r="H36" s="504"/>
    </row>
    <row r="37" spans="1:8" x14ac:dyDescent="0.25">
      <c r="A37" s="436">
        <v>19</v>
      </c>
      <c r="B37" s="437">
        <v>600</v>
      </c>
      <c r="C37" s="437">
        <v>60016</v>
      </c>
      <c r="D37" s="438" t="s">
        <v>328</v>
      </c>
      <c r="E37" s="440" t="s">
        <v>329</v>
      </c>
      <c r="F37" s="470">
        <v>14240</v>
      </c>
      <c r="G37" s="501"/>
      <c r="H37" s="498"/>
    </row>
    <row r="38" spans="1:8" x14ac:dyDescent="0.25">
      <c r="A38" s="436">
        <v>20</v>
      </c>
      <c r="B38" s="437">
        <v>600</v>
      </c>
      <c r="C38" s="437">
        <v>60016</v>
      </c>
      <c r="D38" s="438" t="s">
        <v>330</v>
      </c>
      <c r="E38" s="439" t="s">
        <v>331</v>
      </c>
      <c r="F38" s="470">
        <v>10611</v>
      </c>
      <c r="G38" s="501"/>
      <c r="H38" s="498"/>
    </row>
    <row r="39" spans="1:8" ht="22.5" x14ac:dyDescent="0.25">
      <c r="A39" s="436">
        <v>21</v>
      </c>
      <c r="B39" s="437">
        <v>600</v>
      </c>
      <c r="C39" s="437">
        <v>60016</v>
      </c>
      <c r="D39" s="438" t="s">
        <v>332</v>
      </c>
      <c r="E39" s="440" t="s">
        <v>333</v>
      </c>
      <c r="F39" s="470">
        <v>19598</v>
      </c>
      <c r="G39" s="501">
        <v>1891.94</v>
      </c>
      <c r="H39" s="498">
        <f>G39/F39*100</f>
        <v>9.6537401775691389</v>
      </c>
    </row>
    <row r="40" spans="1:8" ht="22.5" x14ac:dyDescent="0.25">
      <c r="A40" s="436">
        <v>22</v>
      </c>
      <c r="B40" s="437">
        <v>600</v>
      </c>
      <c r="C40" s="437">
        <v>60016</v>
      </c>
      <c r="D40" s="438" t="s">
        <v>334</v>
      </c>
      <c r="E40" s="440" t="s">
        <v>335</v>
      </c>
      <c r="F40" s="470">
        <v>10093</v>
      </c>
      <c r="G40" s="501">
        <v>10093</v>
      </c>
      <c r="H40" s="498">
        <f>G40/F40*100</f>
        <v>100</v>
      </c>
    </row>
    <row r="41" spans="1:8" x14ac:dyDescent="0.25">
      <c r="A41" s="436">
        <v>23</v>
      </c>
      <c r="B41" s="437">
        <v>600</v>
      </c>
      <c r="C41" s="437">
        <v>60016</v>
      </c>
      <c r="D41" s="438" t="s">
        <v>336</v>
      </c>
      <c r="E41" s="440" t="s">
        <v>337</v>
      </c>
      <c r="F41" s="470">
        <v>11648</v>
      </c>
      <c r="G41" s="501"/>
      <c r="H41" s="498"/>
    </row>
    <row r="42" spans="1:8" x14ac:dyDescent="0.25">
      <c r="A42" s="436">
        <v>24</v>
      </c>
      <c r="B42" s="437">
        <v>600</v>
      </c>
      <c r="C42" s="437">
        <v>60016</v>
      </c>
      <c r="D42" s="438" t="s">
        <v>338</v>
      </c>
      <c r="E42" s="439" t="s">
        <v>339</v>
      </c>
      <c r="F42" s="470">
        <v>11821</v>
      </c>
      <c r="G42" s="501">
        <v>11821</v>
      </c>
      <c r="H42" s="498">
        <f>G42/F42*100</f>
        <v>100</v>
      </c>
    </row>
    <row r="43" spans="1:8" ht="22.5" x14ac:dyDescent="0.25">
      <c r="A43" s="436">
        <v>25</v>
      </c>
      <c r="B43" s="437">
        <v>600</v>
      </c>
      <c r="C43" s="437">
        <v>60016</v>
      </c>
      <c r="D43" s="438" t="s">
        <v>340</v>
      </c>
      <c r="E43" s="440" t="s">
        <v>341</v>
      </c>
      <c r="F43" s="470">
        <v>10784</v>
      </c>
      <c r="G43" s="501">
        <v>10701</v>
      </c>
      <c r="H43" s="498">
        <f>G43/F43*100</f>
        <v>99.230341246290806</v>
      </c>
    </row>
    <row r="44" spans="1:8" x14ac:dyDescent="0.25">
      <c r="A44" s="431">
        <v>26</v>
      </c>
      <c r="B44" s="432">
        <v>600</v>
      </c>
      <c r="C44" s="432">
        <v>60016</v>
      </c>
      <c r="D44" s="433" t="s">
        <v>342</v>
      </c>
      <c r="E44" s="434" t="s">
        <v>343</v>
      </c>
      <c r="F44" s="466">
        <v>10335</v>
      </c>
      <c r="G44" s="501">
        <v>10335</v>
      </c>
      <c r="H44" s="498">
        <f>G44/F44*100</f>
        <v>100</v>
      </c>
    </row>
    <row r="45" spans="1:8" x14ac:dyDescent="0.25">
      <c r="A45" s="436">
        <v>27</v>
      </c>
      <c r="B45" s="437">
        <v>600</v>
      </c>
      <c r="C45" s="437">
        <v>60016</v>
      </c>
      <c r="D45" s="438" t="s">
        <v>344</v>
      </c>
      <c r="E45" s="440" t="s">
        <v>345</v>
      </c>
      <c r="F45" s="470">
        <v>11717</v>
      </c>
      <c r="G45" s="501"/>
      <c r="H45" s="498"/>
    </row>
    <row r="46" spans="1:8" x14ac:dyDescent="0.25">
      <c r="A46" s="436">
        <v>28</v>
      </c>
      <c r="B46" s="437">
        <v>600</v>
      </c>
      <c r="C46" s="437">
        <v>60016</v>
      </c>
      <c r="D46" s="438" t="s">
        <v>346</v>
      </c>
      <c r="E46" s="440" t="s">
        <v>347</v>
      </c>
      <c r="F46" s="470">
        <v>9989</v>
      </c>
      <c r="G46" s="501"/>
      <c r="H46" s="498"/>
    </row>
    <row r="47" spans="1:8" ht="22.5" x14ac:dyDescent="0.25">
      <c r="A47" s="436">
        <v>29</v>
      </c>
      <c r="B47" s="437">
        <v>754</v>
      </c>
      <c r="C47" s="437">
        <v>75412</v>
      </c>
      <c r="D47" s="438" t="s">
        <v>348</v>
      </c>
      <c r="E47" s="440" t="s">
        <v>349</v>
      </c>
      <c r="F47" s="470">
        <v>12443</v>
      </c>
      <c r="G47" s="501">
        <v>12443</v>
      </c>
      <c r="H47" s="498">
        <f>G47/F47*100</f>
        <v>100</v>
      </c>
    </row>
    <row r="48" spans="1:8" x14ac:dyDescent="0.25">
      <c r="A48" s="436">
        <v>30</v>
      </c>
      <c r="B48" s="437">
        <v>600</v>
      </c>
      <c r="C48" s="437">
        <v>60016</v>
      </c>
      <c r="D48" s="438" t="s">
        <v>350</v>
      </c>
      <c r="E48" s="439" t="s">
        <v>351</v>
      </c>
      <c r="F48" s="470">
        <v>15312</v>
      </c>
      <c r="G48" s="501"/>
      <c r="H48" s="498"/>
    </row>
    <row r="49" spans="1:8" ht="22.5" x14ac:dyDescent="0.25">
      <c r="A49" s="436">
        <v>31</v>
      </c>
      <c r="B49" s="437">
        <v>600</v>
      </c>
      <c r="C49" s="437">
        <v>60016</v>
      </c>
      <c r="D49" s="438" t="s">
        <v>352</v>
      </c>
      <c r="E49" s="440" t="s">
        <v>353</v>
      </c>
      <c r="F49" s="470">
        <v>11061</v>
      </c>
      <c r="G49" s="501"/>
      <c r="H49" s="498"/>
    </row>
    <row r="50" spans="1:8" x14ac:dyDescent="0.25">
      <c r="A50" s="436">
        <v>32</v>
      </c>
      <c r="B50" s="437">
        <v>600</v>
      </c>
      <c r="C50" s="437">
        <v>60016</v>
      </c>
      <c r="D50" s="438" t="s">
        <v>354</v>
      </c>
      <c r="E50" s="440" t="s">
        <v>355</v>
      </c>
      <c r="F50" s="470">
        <v>11268</v>
      </c>
      <c r="G50" s="501"/>
      <c r="H50" s="498"/>
    </row>
    <row r="51" spans="1:8" x14ac:dyDescent="0.25">
      <c r="A51" s="436">
        <v>33</v>
      </c>
      <c r="B51" s="437">
        <v>600</v>
      </c>
      <c r="C51" s="437">
        <v>60016</v>
      </c>
      <c r="D51" s="438" t="s">
        <v>356</v>
      </c>
      <c r="E51" s="440" t="s">
        <v>357</v>
      </c>
      <c r="F51" s="470">
        <v>15001</v>
      </c>
      <c r="G51" s="501"/>
      <c r="H51" s="498"/>
    </row>
    <row r="52" spans="1:8" x14ac:dyDescent="0.25">
      <c r="A52" s="441">
        <v>34</v>
      </c>
      <c r="B52" s="442">
        <v>600</v>
      </c>
      <c r="C52" s="442">
        <v>60016</v>
      </c>
      <c r="D52" s="443" t="s">
        <v>358</v>
      </c>
      <c r="E52" s="444" t="s">
        <v>359</v>
      </c>
      <c r="F52" s="471">
        <v>11510</v>
      </c>
      <c r="G52" s="464"/>
      <c r="H52" s="465"/>
    </row>
    <row r="53" spans="1:8" x14ac:dyDescent="0.25">
      <c r="A53" s="629" t="s">
        <v>361</v>
      </c>
      <c r="B53" s="630"/>
      <c r="C53" s="630"/>
      <c r="D53" s="630"/>
      <c r="E53" s="631"/>
      <c r="F53" s="459">
        <f>F54+F55+F56</f>
        <v>16000</v>
      </c>
      <c r="G53" s="462">
        <f>G54+G55+G56</f>
        <v>0</v>
      </c>
      <c r="H53" s="495">
        <f>G53/F53*100</f>
        <v>0</v>
      </c>
    </row>
    <row r="54" spans="1:8" x14ac:dyDescent="0.25">
      <c r="A54" s="452">
        <v>1</v>
      </c>
      <c r="B54" s="453">
        <v>600</v>
      </c>
      <c r="C54" s="453">
        <v>60016</v>
      </c>
      <c r="D54" s="454" t="s">
        <v>289</v>
      </c>
      <c r="E54" s="455" t="s">
        <v>291</v>
      </c>
      <c r="F54" s="505">
        <v>8000</v>
      </c>
      <c r="G54" s="464">
        <v>0</v>
      </c>
      <c r="H54" s="465">
        <f>G54/F54*100</f>
        <v>0</v>
      </c>
    </row>
    <row r="55" spans="1:8" x14ac:dyDescent="0.25">
      <c r="A55" s="456">
        <v>2</v>
      </c>
      <c r="B55" s="432">
        <v>600</v>
      </c>
      <c r="C55" s="432">
        <v>60016</v>
      </c>
      <c r="D55" s="457" t="s">
        <v>292</v>
      </c>
      <c r="E55" s="458" t="s">
        <v>294</v>
      </c>
      <c r="F55" s="506">
        <v>4000</v>
      </c>
      <c r="G55" s="467">
        <v>0</v>
      </c>
      <c r="H55" s="468">
        <f>G55/F55*100</f>
        <v>0</v>
      </c>
    </row>
    <row r="56" spans="1:8" x14ac:dyDescent="0.25">
      <c r="A56" s="448">
        <v>3</v>
      </c>
      <c r="B56" s="451">
        <v>600</v>
      </c>
      <c r="C56" s="451">
        <v>60016</v>
      </c>
      <c r="D56" s="449" t="s">
        <v>306</v>
      </c>
      <c r="E56" s="450" t="s">
        <v>294</v>
      </c>
      <c r="F56" s="507">
        <v>4000</v>
      </c>
      <c r="G56" s="464">
        <v>0</v>
      </c>
      <c r="H56" s="465">
        <f>G56/F56*100</f>
        <v>0</v>
      </c>
    </row>
    <row r="57" spans="1:8" x14ac:dyDescent="0.25">
      <c r="A57" s="620" t="s">
        <v>206</v>
      </c>
      <c r="B57" s="621"/>
      <c r="C57" s="621"/>
      <c r="D57" s="622"/>
      <c r="E57" s="445"/>
      <c r="F57" s="446">
        <f>F53+F12</f>
        <v>409794</v>
      </c>
      <c r="G57" s="472">
        <f>G53+G12</f>
        <v>172640.55000000002</v>
      </c>
      <c r="H57" s="508">
        <f>G57/F57*100</f>
        <v>42.128618281380405</v>
      </c>
    </row>
    <row r="59" spans="1:8" x14ac:dyDescent="0.25">
      <c r="A59" s="325"/>
      <c r="B59" s="325"/>
      <c r="C59" s="325"/>
      <c r="F59" s="83"/>
    </row>
    <row r="60" spans="1:8" x14ac:dyDescent="0.25">
      <c r="A60" s="325"/>
      <c r="B60" s="325"/>
      <c r="C60" s="325"/>
      <c r="F60" s="83"/>
    </row>
    <row r="61" spans="1:8" x14ac:dyDescent="0.25">
      <c r="A61" s="325"/>
      <c r="B61" s="325"/>
      <c r="C61" s="325"/>
    </row>
    <row r="62" spans="1:8" x14ac:dyDescent="0.25">
      <c r="A62" s="325"/>
      <c r="B62" s="325"/>
      <c r="C62" s="325"/>
    </row>
  </sheetData>
  <mergeCells count="12">
    <mergeCell ref="H5:H10"/>
    <mergeCell ref="A3:F3"/>
    <mergeCell ref="A5:A10"/>
    <mergeCell ref="B5:B10"/>
    <mergeCell ref="C5:C10"/>
    <mergeCell ref="D5:D10"/>
    <mergeCell ref="E5:E10"/>
    <mergeCell ref="A57:D57"/>
    <mergeCell ref="A12:E12"/>
    <mergeCell ref="F5:F10"/>
    <mergeCell ref="A53:E53"/>
    <mergeCell ref="G5:G10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K18" sqref="K18"/>
    </sheetView>
  </sheetViews>
  <sheetFormatPr defaultRowHeight="15" x14ac:dyDescent="0.25"/>
  <cols>
    <col min="1" max="1" width="4" style="1" customWidth="1"/>
    <col min="2" max="2" width="5.5703125" style="1" customWidth="1"/>
    <col min="3" max="3" width="7.28515625" style="1" customWidth="1"/>
    <col min="4" max="4" width="35.7109375" style="1" customWidth="1"/>
    <col min="5" max="5" width="13.28515625" style="1" customWidth="1"/>
    <col min="6" max="6" width="13.140625" style="1" customWidth="1"/>
    <col min="7" max="7" width="12.42578125" style="1" customWidth="1"/>
    <col min="8" max="8" width="11" style="1" customWidth="1"/>
    <col min="9" max="16384" width="9.140625" style="1"/>
  </cols>
  <sheetData>
    <row r="1" spans="1:8" x14ac:dyDescent="0.25">
      <c r="G1" s="426" t="s">
        <v>363</v>
      </c>
      <c r="H1" s="426"/>
    </row>
    <row r="2" spans="1:8" ht="36.75" customHeight="1" x14ac:dyDescent="0.25">
      <c r="A2" s="636" t="s">
        <v>367</v>
      </c>
      <c r="B2" s="636"/>
      <c r="C2" s="636"/>
      <c r="D2" s="636"/>
      <c r="E2" s="636"/>
      <c r="F2" s="577"/>
      <c r="G2" s="577"/>
      <c r="H2" s="577"/>
    </row>
    <row r="3" spans="1:8" ht="18.75" thickBot="1" x14ac:dyDescent="0.3">
      <c r="A3" s="208"/>
      <c r="B3" s="208"/>
      <c r="C3" s="208"/>
      <c r="D3" s="208"/>
      <c r="E3" s="208"/>
      <c r="F3" s="207"/>
      <c r="G3" s="207"/>
    </row>
    <row r="4" spans="1:8" ht="15" customHeight="1" x14ac:dyDescent="0.25">
      <c r="A4" s="646" t="s">
        <v>166</v>
      </c>
      <c r="B4" s="648" t="s">
        <v>3</v>
      </c>
      <c r="C4" s="648" t="s">
        <v>167</v>
      </c>
      <c r="D4" s="650" t="s">
        <v>168</v>
      </c>
      <c r="E4" s="650" t="s">
        <v>169</v>
      </c>
      <c r="F4" s="640" t="s">
        <v>82</v>
      </c>
      <c r="G4" s="640" t="s">
        <v>74</v>
      </c>
      <c r="H4" s="643" t="s">
        <v>5</v>
      </c>
    </row>
    <row r="5" spans="1:8" ht="15" customHeight="1" x14ac:dyDescent="0.25">
      <c r="A5" s="647"/>
      <c r="B5" s="649"/>
      <c r="C5" s="649"/>
      <c r="D5" s="651"/>
      <c r="E5" s="651"/>
      <c r="F5" s="641"/>
      <c r="G5" s="641"/>
      <c r="H5" s="644"/>
    </row>
    <row r="6" spans="1:8" ht="15" customHeight="1" x14ac:dyDescent="0.25">
      <c r="A6" s="647"/>
      <c r="B6" s="649"/>
      <c r="C6" s="649"/>
      <c r="D6" s="651"/>
      <c r="E6" s="651"/>
      <c r="F6" s="641"/>
      <c r="G6" s="641"/>
      <c r="H6" s="644"/>
    </row>
    <row r="7" spans="1:8" x14ac:dyDescent="0.25">
      <c r="A7" s="647"/>
      <c r="B7" s="649"/>
      <c r="C7" s="649"/>
      <c r="D7" s="651"/>
      <c r="E7" s="651"/>
      <c r="F7" s="641"/>
      <c r="G7" s="641"/>
      <c r="H7" s="644"/>
    </row>
    <row r="8" spans="1:8" ht="6" customHeight="1" x14ac:dyDescent="0.25">
      <c r="A8" s="647"/>
      <c r="B8" s="649"/>
      <c r="C8" s="649"/>
      <c r="D8" s="651"/>
      <c r="E8" s="651"/>
      <c r="F8" s="642"/>
      <c r="G8" s="642"/>
      <c r="H8" s="645"/>
    </row>
    <row r="9" spans="1:8" x14ac:dyDescent="0.25">
      <c r="A9" s="209">
        <v>1</v>
      </c>
      <c r="B9" s="210">
        <v>2</v>
      </c>
      <c r="C9" s="210">
        <v>3</v>
      </c>
      <c r="D9" s="210">
        <v>4</v>
      </c>
      <c r="E9" s="210">
        <v>5</v>
      </c>
      <c r="F9" s="219"/>
      <c r="G9" s="220"/>
      <c r="H9" s="221"/>
    </row>
    <row r="10" spans="1:8" ht="25.5" x14ac:dyDescent="0.25">
      <c r="A10" s="211">
        <v>1</v>
      </c>
      <c r="B10" s="222" t="s">
        <v>18</v>
      </c>
      <c r="C10" s="222" t="s">
        <v>170</v>
      </c>
      <c r="D10" s="223" t="s">
        <v>171</v>
      </c>
      <c r="E10" s="224">
        <v>238900</v>
      </c>
      <c r="F10" s="238">
        <v>238900</v>
      </c>
      <c r="G10" s="239">
        <v>7384</v>
      </c>
      <c r="H10" s="242">
        <f t="shared" ref="H10:H28" si="0">G10/F10*100</f>
        <v>3.0908329845123483</v>
      </c>
    </row>
    <row r="11" spans="1:8" ht="25.5" x14ac:dyDescent="0.25">
      <c r="A11" s="212">
        <v>2</v>
      </c>
      <c r="B11" s="225" t="s">
        <v>18</v>
      </c>
      <c r="C11" s="225" t="s">
        <v>170</v>
      </c>
      <c r="D11" s="226" t="s">
        <v>172</v>
      </c>
      <c r="E11" s="227">
        <v>200000</v>
      </c>
      <c r="F11" s="240">
        <v>200000</v>
      </c>
      <c r="G11" s="241">
        <v>1600</v>
      </c>
      <c r="H11" s="243">
        <f t="shared" si="0"/>
        <v>0.8</v>
      </c>
    </row>
    <row r="12" spans="1:8" ht="25.5" x14ac:dyDescent="0.25">
      <c r="A12" s="212">
        <v>3</v>
      </c>
      <c r="B12" s="225" t="s">
        <v>18</v>
      </c>
      <c r="C12" s="225" t="s">
        <v>170</v>
      </c>
      <c r="D12" s="226" t="s">
        <v>173</v>
      </c>
      <c r="E12" s="227">
        <v>27552</v>
      </c>
      <c r="F12" s="240">
        <v>27552</v>
      </c>
      <c r="G12" s="241">
        <v>0</v>
      </c>
      <c r="H12" s="243">
        <f t="shared" si="0"/>
        <v>0</v>
      </c>
    </row>
    <row r="13" spans="1:8" ht="38.25" x14ac:dyDescent="0.25">
      <c r="A13" s="212">
        <v>4</v>
      </c>
      <c r="B13" s="225" t="s">
        <v>18</v>
      </c>
      <c r="C13" s="225" t="s">
        <v>170</v>
      </c>
      <c r="D13" s="226" t="s">
        <v>174</v>
      </c>
      <c r="E13" s="227">
        <v>16000</v>
      </c>
      <c r="F13" s="240">
        <v>16000</v>
      </c>
      <c r="G13" s="241">
        <v>0</v>
      </c>
      <c r="H13" s="243">
        <f t="shared" si="0"/>
        <v>0</v>
      </c>
    </row>
    <row r="14" spans="1:8" ht="25.5" customHeight="1" x14ac:dyDescent="0.25">
      <c r="A14" s="212">
        <v>5</v>
      </c>
      <c r="B14" s="225" t="s">
        <v>22</v>
      </c>
      <c r="C14" s="225" t="s">
        <v>175</v>
      </c>
      <c r="D14" s="226" t="s">
        <v>176</v>
      </c>
      <c r="E14" s="227">
        <v>297845</v>
      </c>
      <c r="F14" s="240">
        <v>297845</v>
      </c>
      <c r="G14" s="241">
        <v>179430</v>
      </c>
      <c r="H14" s="243">
        <f t="shared" si="0"/>
        <v>60.242743708976143</v>
      </c>
    </row>
    <row r="15" spans="1:8" ht="25.5" x14ac:dyDescent="0.25">
      <c r="A15" s="212">
        <v>6</v>
      </c>
      <c r="B15" s="225" t="s">
        <v>22</v>
      </c>
      <c r="C15" s="225" t="s">
        <v>177</v>
      </c>
      <c r="D15" s="226" t="s">
        <v>179</v>
      </c>
      <c r="E15" s="227">
        <v>170000</v>
      </c>
      <c r="F15" s="240">
        <v>170000</v>
      </c>
      <c r="G15" s="241">
        <v>492</v>
      </c>
      <c r="H15" s="243">
        <f t="shared" si="0"/>
        <v>0.28941176470588237</v>
      </c>
    </row>
    <row r="16" spans="1:8" ht="25.5" x14ac:dyDescent="0.25">
      <c r="A16" s="212">
        <v>7</v>
      </c>
      <c r="B16" s="225" t="s">
        <v>180</v>
      </c>
      <c r="C16" s="225" t="s">
        <v>181</v>
      </c>
      <c r="D16" s="226" t="s">
        <v>182</v>
      </c>
      <c r="E16" s="227">
        <v>11500</v>
      </c>
      <c r="F16" s="240">
        <v>11500</v>
      </c>
      <c r="G16" s="241">
        <v>11459.91</v>
      </c>
      <c r="H16" s="243">
        <f t="shared" si="0"/>
        <v>99.651391304347825</v>
      </c>
    </row>
    <row r="17" spans="1:8" ht="25.5" x14ac:dyDescent="0.25">
      <c r="A17" s="213">
        <v>8</v>
      </c>
      <c r="B17" s="228" t="s">
        <v>183</v>
      </c>
      <c r="C17" s="228" t="s">
        <v>184</v>
      </c>
      <c r="D17" s="229" t="s">
        <v>185</v>
      </c>
      <c r="E17" s="230">
        <v>22140</v>
      </c>
      <c r="F17" s="240">
        <v>22140</v>
      </c>
      <c r="G17" s="241">
        <v>0</v>
      </c>
      <c r="H17" s="243">
        <f t="shared" si="0"/>
        <v>0</v>
      </c>
    </row>
    <row r="18" spans="1:8" ht="51" x14ac:dyDescent="0.25">
      <c r="A18" s="211">
        <v>9</v>
      </c>
      <c r="B18" s="222" t="s">
        <v>183</v>
      </c>
      <c r="C18" s="222" t="s">
        <v>184</v>
      </c>
      <c r="D18" s="223" t="s">
        <v>186</v>
      </c>
      <c r="E18" s="224">
        <v>7500</v>
      </c>
      <c r="F18" s="240">
        <v>7500</v>
      </c>
      <c r="G18" s="241">
        <v>0</v>
      </c>
      <c r="H18" s="243">
        <f t="shared" si="0"/>
        <v>0</v>
      </c>
    </row>
    <row r="19" spans="1:8" ht="38.25" x14ac:dyDescent="0.25">
      <c r="A19" s="213">
        <v>10</v>
      </c>
      <c r="B19" s="231" t="s">
        <v>183</v>
      </c>
      <c r="C19" s="231" t="s">
        <v>187</v>
      </c>
      <c r="D19" s="232" t="s">
        <v>188</v>
      </c>
      <c r="E19" s="233">
        <v>10000</v>
      </c>
      <c r="F19" s="240">
        <v>10000</v>
      </c>
      <c r="G19" s="241">
        <v>0</v>
      </c>
      <c r="H19" s="243">
        <f t="shared" si="0"/>
        <v>0</v>
      </c>
    </row>
    <row r="20" spans="1:8" ht="27.75" customHeight="1" x14ac:dyDescent="0.25">
      <c r="A20" s="211">
        <v>11</v>
      </c>
      <c r="B20" s="222" t="s">
        <v>189</v>
      </c>
      <c r="C20" s="222" t="s">
        <v>190</v>
      </c>
      <c r="D20" s="223" t="s">
        <v>191</v>
      </c>
      <c r="E20" s="224">
        <v>3700</v>
      </c>
      <c r="F20" s="240">
        <v>3700</v>
      </c>
      <c r="G20" s="241">
        <v>3567</v>
      </c>
      <c r="H20" s="243">
        <f t="shared" si="0"/>
        <v>96.405405405405403</v>
      </c>
    </row>
    <row r="21" spans="1:8" ht="38.25" x14ac:dyDescent="0.25">
      <c r="A21" s="211">
        <v>12</v>
      </c>
      <c r="B21" s="225" t="s">
        <v>189</v>
      </c>
      <c r="C21" s="225" t="s">
        <v>192</v>
      </c>
      <c r="D21" s="226" t="s">
        <v>193</v>
      </c>
      <c r="E21" s="227">
        <v>18100</v>
      </c>
      <c r="F21" s="240">
        <v>18100</v>
      </c>
      <c r="G21" s="241">
        <v>9490.5</v>
      </c>
      <c r="H21" s="243">
        <f t="shared" si="0"/>
        <v>52.433701657458563</v>
      </c>
    </row>
    <row r="22" spans="1:8" ht="76.5" x14ac:dyDescent="0.25">
      <c r="A22" s="211">
        <v>13</v>
      </c>
      <c r="B22" s="225" t="s">
        <v>194</v>
      </c>
      <c r="C22" s="225" t="s">
        <v>195</v>
      </c>
      <c r="D22" s="226" t="s">
        <v>196</v>
      </c>
      <c r="E22" s="227">
        <v>15000</v>
      </c>
      <c r="F22" s="240">
        <v>15000</v>
      </c>
      <c r="G22" s="241">
        <v>3075</v>
      </c>
      <c r="H22" s="243">
        <f t="shared" si="0"/>
        <v>20.5</v>
      </c>
    </row>
    <row r="23" spans="1:8" ht="25.5" x14ac:dyDescent="0.25">
      <c r="A23" s="214">
        <v>14</v>
      </c>
      <c r="B23" s="222" t="s">
        <v>194</v>
      </c>
      <c r="C23" s="222" t="s">
        <v>197</v>
      </c>
      <c r="D23" s="223" t="s">
        <v>198</v>
      </c>
      <c r="E23" s="224">
        <v>78900</v>
      </c>
      <c r="F23" s="240">
        <v>78900</v>
      </c>
      <c r="G23" s="241">
        <v>56461.83</v>
      </c>
      <c r="H23" s="243">
        <f t="shared" si="0"/>
        <v>71.56125475285171</v>
      </c>
    </row>
    <row r="24" spans="1:8" ht="38.25" x14ac:dyDescent="0.25">
      <c r="A24" s="211">
        <v>15</v>
      </c>
      <c r="B24" s="228" t="s">
        <v>194</v>
      </c>
      <c r="C24" s="228" t="s">
        <v>197</v>
      </c>
      <c r="D24" s="229" t="s">
        <v>199</v>
      </c>
      <c r="E24" s="230">
        <v>60000</v>
      </c>
      <c r="F24" s="240">
        <v>60000</v>
      </c>
      <c r="G24" s="241">
        <v>0</v>
      </c>
      <c r="H24" s="243">
        <f t="shared" si="0"/>
        <v>0</v>
      </c>
    </row>
    <row r="25" spans="1:8" ht="51" x14ac:dyDescent="0.25">
      <c r="A25" s="214">
        <v>16</v>
      </c>
      <c r="B25" s="228" t="s">
        <v>200</v>
      </c>
      <c r="C25" s="228" t="s">
        <v>201</v>
      </c>
      <c r="D25" s="229" t="s">
        <v>178</v>
      </c>
      <c r="E25" s="230">
        <v>1000000</v>
      </c>
      <c r="F25" s="240">
        <v>1000000</v>
      </c>
      <c r="G25" s="241">
        <v>1424.82</v>
      </c>
      <c r="H25" s="243">
        <f t="shared" si="0"/>
        <v>0.142482</v>
      </c>
    </row>
    <row r="26" spans="1:8" ht="51" x14ac:dyDescent="0.25">
      <c r="A26" s="215">
        <v>17</v>
      </c>
      <c r="B26" s="228" t="s">
        <v>202</v>
      </c>
      <c r="C26" s="228" t="s">
        <v>203</v>
      </c>
      <c r="D26" s="234" t="s">
        <v>204</v>
      </c>
      <c r="E26" s="230">
        <v>9519</v>
      </c>
      <c r="F26" s="240">
        <v>9519</v>
      </c>
      <c r="G26" s="241">
        <v>7212.49</v>
      </c>
      <c r="H26" s="243">
        <f t="shared" si="0"/>
        <v>75.769408551318421</v>
      </c>
    </row>
    <row r="27" spans="1:8" ht="38.25" x14ac:dyDescent="0.25">
      <c r="A27" s="216">
        <v>18</v>
      </c>
      <c r="B27" s="235" t="s">
        <v>202</v>
      </c>
      <c r="C27" s="235" t="s">
        <v>203</v>
      </c>
      <c r="D27" s="236" t="s">
        <v>205</v>
      </c>
      <c r="E27" s="237">
        <v>19391</v>
      </c>
      <c r="F27" s="238">
        <v>19391</v>
      </c>
      <c r="G27" s="239">
        <v>19390.95</v>
      </c>
      <c r="H27" s="242">
        <f t="shared" si="0"/>
        <v>99.999742148419372</v>
      </c>
    </row>
    <row r="28" spans="1:8" ht="21" customHeight="1" thickBot="1" x14ac:dyDescent="0.3">
      <c r="A28" s="637" t="s">
        <v>206</v>
      </c>
      <c r="B28" s="638"/>
      <c r="C28" s="638"/>
      <c r="D28" s="639"/>
      <c r="E28" s="245">
        <f>E27+E26+E25+E24+E23+E22+E21+E20+E19+E18+E17+E16+E15+E14+E13+E12+E11+E10</f>
        <v>2206047</v>
      </c>
      <c r="F28" s="246">
        <f>F27+F26+F25+F24+F23+F22+F21+F20+F19+F18+F17+F16+F15+F14+F13+F12+F11+F10</f>
        <v>2206047</v>
      </c>
      <c r="G28" s="247">
        <f>G27+G26+G25+G24+G23+G22+G21+G20+G19+G18+G17+G16+G15+G14+G13+G12+G11+G10</f>
        <v>300988.5</v>
      </c>
      <c r="H28" s="244">
        <f t="shared" si="0"/>
        <v>13.643793627243664</v>
      </c>
    </row>
    <row r="29" spans="1:8" x14ac:dyDescent="0.25">
      <c r="A29" s="217"/>
      <c r="B29" s="217"/>
      <c r="C29" s="217"/>
      <c r="D29" s="217"/>
      <c r="E29" s="217"/>
      <c r="F29" s="217"/>
      <c r="G29" s="217"/>
    </row>
    <row r="30" spans="1:8" x14ac:dyDescent="0.25">
      <c r="A30" s="217"/>
      <c r="B30" s="217"/>
      <c r="C30" s="217"/>
      <c r="D30" s="217"/>
      <c r="E30" s="217"/>
      <c r="F30" s="217"/>
      <c r="G30" s="217"/>
    </row>
    <row r="31" spans="1:8" x14ac:dyDescent="0.25">
      <c r="A31" s="217"/>
      <c r="B31" s="217"/>
      <c r="C31" s="217"/>
      <c r="D31" s="217"/>
      <c r="E31" s="217"/>
      <c r="F31" s="217"/>
      <c r="G31" s="217"/>
    </row>
    <row r="32" spans="1:8" x14ac:dyDescent="0.25">
      <c r="A32" s="217"/>
      <c r="B32" s="217"/>
      <c r="C32" s="217"/>
      <c r="D32" s="217"/>
      <c r="E32" s="217"/>
      <c r="F32" s="217"/>
      <c r="G32" s="217"/>
    </row>
    <row r="33" spans="1:7" x14ac:dyDescent="0.25">
      <c r="A33" s="207"/>
      <c r="B33" s="207"/>
      <c r="C33" s="207"/>
      <c r="D33" s="207"/>
      <c r="E33" s="207"/>
      <c r="F33" s="217"/>
      <c r="G33" s="217"/>
    </row>
    <row r="34" spans="1:7" x14ac:dyDescent="0.25">
      <c r="A34" s="218"/>
      <c r="B34" s="207"/>
      <c r="C34" s="207"/>
      <c r="D34" s="207"/>
      <c r="E34" s="207"/>
      <c r="F34" s="207"/>
      <c r="G34" s="207"/>
    </row>
    <row r="35" spans="1:7" x14ac:dyDescent="0.25">
      <c r="F35" s="207"/>
      <c r="G35" s="207"/>
    </row>
  </sheetData>
  <mergeCells count="10">
    <mergeCell ref="A2:H2"/>
    <mergeCell ref="A28:D28"/>
    <mergeCell ref="F4:F8"/>
    <mergeCell ref="G4:G8"/>
    <mergeCell ref="H4:H8"/>
    <mergeCell ref="A4:A8"/>
    <mergeCell ref="B4:B8"/>
    <mergeCell ref="C4:C8"/>
    <mergeCell ref="D4:D8"/>
    <mergeCell ref="E4:E8"/>
  </mergeCells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opLeftCell="A82" zoomScaleNormal="100" workbookViewId="0">
      <selection activeCell="C111" sqref="C111"/>
    </sheetView>
  </sheetViews>
  <sheetFormatPr defaultRowHeight="15" x14ac:dyDescent="0.25"/>
  <cols>
    <col min="1" max="1" width="5.7109375" style="1" customWidth="1"/>
    <col min="2" max="2" width="9.140625" style="1"/>
    <col min="3" max="3" width="38.5703125" style="1" customWidth="1"/>
    <col min="4" max="4" width="14.140625" style="1" customWidth="1"/>
    <col min="5" max="5" width="14.5703125" style="1" customWidth="1"/>
    <col min="6" max="6" width="11.85546875" style="1" customWidth="1"/>
    <col min="7" max="16384" width="9.140625" style="1"/>
  </cols>
  <sheetData>
    <row r="1" spans="1:7" x14ac:dyDescent="0.25">
      <c r="E1" s="532" t="s">
        <v>83</v>
      </c>
      <c r="F1" s="532"/>
    </row>
    <row r="2" spans="1:7" ht="11.25" customHeight="1" x14ac:dyDescent="0.25">
      <c r="A2" s="533"/>
      <c r="B2" s="533"/>
      <c r="C2" s="533"/>
      <c r="D2" s="533"/>
      <c r="E2" s="533"/>
      <c r="F2" s="533"/>
      <c r="G2" s="2"/>
    </row>
    <row r="3" spans="1:7" ht="18" x14ac:dyDescent="0.25">
      <c r="A3" s="534" t="s">
        <v>84</v>
      </c>
      <c r="B3" s="535"/>
      <c r="C3" s="535"/>
      <c r="D3" s="535"/>
      <c r="E3" s="535"/>
      <c r="F3" s="535"/>
      <c r="G3" s="2"/>
    </row>
    <row r="4" spans="1:7" ht="18.75" customHeight="1" x14ac:dyDescent="0.25">
      <c r="A4" s="2"/>
      <c r="B4" s="2"/>
      <c r="C4" s="123"/>
      <c r="D4" s="2"/>
      <c r="E4" s="2"/>
      <c r="F4" s="2"/>
      <c r="G4" s="2"/>
    </row>
    <row r="5" spans="1:7" ht="16.5" thickBot="1" x14ac:dyDescent="0.3">
      <c r="A5" s="2"/>
      <c r="B5" s="2"/>
      <c r="C5" s="124" t="s">
        <v>85</v>
      </c>
      <c r="D5" s="2"/>
      <c r="E5" s="2"/>
      <c r="F5" s="2"/>
      <c r="G5" s="2"/>
    </row>
    <row r="6" spans="1:7" x14ac:dyDescent="0.25">
      <c r="A6" s="522" t="s">
        <v>3</v>
      </c>
      <c r="B6" s="524" t="s">
        <v>86</v>
      </c>
      <c r="C6" s="524" t="s">
        <v>87</v>
      </c>
      <c r="D6" s="536" t="s">
        <v>152</v>
      </c>
      <c r="E6" s="536" t="s">
        <v>207</v>
      </c>
      <c r="F6" s="539" t="s">
        <v>5</v>
      </c>
      <c r="G6" s="2"/>
    </row>
    <row r="7" spans="1:7" x14ac:dyDescent="0.25">
      <c r="A7" s="523"/>
      <c r="B7" s="525"/>
      <c r="C7" s="525"/>
      <c r="D7" s="537"/>
      <c r="E7" s="537"/>
      <c r="F7" s="540"/>
      <c r="G7" s="2"/>
    </row>
    <row r="8" spans="1:7" ht="19.5" customHeight="1" x14ac:dyDescent="0.25">
      <c r="A8" s="105"/>
      <c r="B8" s="106"/>
      <c r="C8" s="8"/>
      <c r="D8" s="538"/>
      <c r="E8" s="538"/>
      <c r="F8" s="541"/>
      <c r="G8" s="2"/>
    </row>
    <row r="9" spans="1:7" x14ac:dyDescent="0.25">
      <c r="A9" s="11">
        <v>1</v>
      </c>
      <c r="B9" s="12">
        <v>2</v>
      </c>
      <c r="C9" s="125">
        <v>3</v>
      </c>
      <c r="D9" s="14">
        <v>4</v>
      </c>
      <c r="E9" s="14">
        <v>5</v>
      </c>
      <c r="F9" s="15">
        <v>6</v>
      </c>
      <c r="G9" s="2"/>
    </row>
    <row r="10" spans="1:7" x14ac:dyDescent="0.25">
      <c r="A10" s="126" t="s">
        <v>6</v>
      </c>
      <c r="B10" s="127"/>
      <c r="C10" s="128" t="s">
        <v>7</v>
      </c>
      <c r="D10" s="19">
        <f>D11+D12</f>
        <v>92592.14</v>
      </c>
      <c r="E10" s="19">
        <f>E11+E12</f>
        <v>89968.7</v>
      </c>
      <c r="F10" s="20">
        <f t="shared" ref="F10:F43" si="0">E10/D10*100</f>
        <v>97.166670950687603</v>
      </c>
      <c r="G10" s="21"/>
    </row>
    <row r="11" spans="1:7" x14ac:dyDescent="0.25">
      <c r="A11" s="129"/>
      <c r="B11" s="130" t="s">
        <v>88</v>
      </c>
      <c r="C11" s="131" t="s">
        <v>89</v>
      </c>
      <c r="D11" s="132">
        <v>10250</v>
      </c>
      <c r="E11" s="132">
        <v>7626.56</v>
      </c>
      <c r="F11" s="133">
        <f t="shared" si="0"/>
        <v>74.405463414634156</v>
      </c>
      <c r="G11" s="2"/>
    </row>
    <row r="12" spans="1:7" x14ac:dyDescent="0.25">
      <c r="A12" s="129"/>
      <c r="B12" s="130" t="s">
        <v>90</v>
      </c>
      <c r="C12" s="131" t="s">
        <v>91</v>
      </c>
      <c r="D12" s="132">
        <v>82342.14</v>
      </c>
      <c r="E12" s="132">
        <v>82342.14</v>
      </c>
      <c r="F12" s="133">
        <f t="shared" si="0"/>
        <v>100</v>
      </c>
      <c r="G12" s="2"/>
    </row>
    <row r="13" spans="1:7" x14ac:dyDescent="0.25">
      <c r="A13" s="126" t="s">
        <v>12</v>
      </c>
      <c r="B13" s="127"/>
      <c r="C13" s="128" t="s">
        <v>13</v>
      </c>
      <c r="D13" s="33">
        <f>D14+D15</f>
        <v>951287.96</v>
      </c>
      <c r="E13" s="33">
        <f>E14+E15</f>
        <v>300622.87</v>
      </c>
      <c r="F13" s="34">
        <f t="shared" si="0"/>
        <v>31.601668752330266</v>
      </c>
      <c r="G13" s="2"/>
    </row>
    <row r="14" spans="1:7" x14ac:dyDescent="0.25">
      <c r="A14" s="126"/>
      <c r="B14" s="193">
        <v>15011</v>
      </c>
      <c r="C14" s="194" t="s">
        <v>154</v>
      </c>
      <c r="D14" s="24">
        <v>16335</v>
      </c>
      <c r="E14" s="24">
        <v>16335</v>
      </c>
      <c r="F14" s="25">
        <f t="shared" si="0"/>
        <v>100</v>
      </c>
      <c r="G14" s="2"/>
    </row>
    <row r="15" spans="1:7" ht="25.5" x14ac:dyDescent="0.25">
      <c r="A15" s="129"/>
      <c r="B15" s="134">
        <v>15013</v>
      </c>
      <c r="C15" s="135" t="s">
        <v>92</v>
      </c>
      <c r="D15" s="132">
        <v>934952.95999999996</v>
      </c>
      <c r="E15" s="132">
        <v>284287.87</v>
      </c>
      <c r="F15" s="133">
        <f t="shared" si="0"/>
        <v>30.406649549513165</v>
      </c>
      <c r="G15" s="2"/>
    </row>
    <row r="16" spans="1:7" ht="25.5" x14ac:dyDescent="0.25">
      <c r="A16" s="126" t="s">
        <v>93</v>
      </c>
      <c r="B16" s="127"/>
      <c r="C16" s="136" t="s">
        <v>94</v>
      </c>
      <c r="D16" s="33">
        <v>11500</v>
      </c>
      <c r="E16" s="33">
        <v>4000.94</v>
      </c>
      <c r="F16" s="34">
        <f t="shared" si="0"/>
        <v>34.79078260869565</v>
      </c>
      <c r="G16" s="2"/>
    </row>
    <row r="17" spans="1:8" x14ac:dyDescent="0.25">
      <c r="A17" s="129"/>
      <c r="B17" s="134">
        <v>40002</v>
      </c>
      <c r="C17" s="131" t="s">
        <v>95</v>
      </c>
      <c r="D17" s="132">
        <v>11500</v>
      </c>
      <c r="E17" s="132">
        <v>4000.94</v>
      </c>
      <c r="F17" s="133">
        <f t="shared" si="0"/>
        <v>34.79078260869565</v>
      </c>
      <c r="G17" s="2"/>
    </row>
    <row r="18" spans="1:8" x14ac:dyDescent="0.25">
      <c r="A18" s="126" t="s">
        <v>15</v>
      </c>
      <c r="B18" s="127"/>
      <c r="C18" s="128" t="s">
        <v>16</v>
      </c>
      <c r="D18" s="33">
        <f>D19+D20</f>
        <v>49900</v>
      </c>
      <c r="E18" s="33">
        <f>E19+E20</f>
        <v>19682</v>
      </c>
      <c r="F18" s="34">
        <f t="shared" si="0"/>
        <v>39.442885771543082</v>
      </c>
      <c r="G18" s="2"/>
    </row>
    <row r="19" spans="1:8" x14ac:dyDescent="0.25">
      <c r="A19" s="126"/>
      <c r="B19" s="193">
        <v>50005</v>
      </c>
      <c r="C19" s="194" t="s">
        <v>155</v>
      </c>
      <c r="D19" s="24">
        <v>10000</v>
      </c>
      <c r="E19" s="24">
        <v>0</v>
      </c>
      <c r="F19" s="25">
        <f t="shared" si="0"/>
        <v>0</v>
      </c>
      <c r="G19" s="2"/>
    </row>
    <row r="20" spans="1:8" x14ac:dyDescent="0.25">
      <c r="A20" s="129"/>
      <c r="B20" s="134">
        <v>50095</v>
      </c>
      <c r="C20" s="131" t="s">
        <v>96</v>
      </c>
      <c r="D20" s="132">
        <v>39900</v>
      </c>
      <c r="E20" s="132">
        <v>19682</v>
      </c>
      <c r="F20" s="133">
        <f t="shared" si="0"/>
        <v>49.32832080200501</v>
      </c>
      <c r="G20" s="2"/>
      <c r="H20" s="2"/>
    </row>
    <row r="21" spans="1:8" x14ac:dyDescent="0.25">
      <c r="A21" s="126" t="s">
        <v>18</v>
      </c>
      <c r="B21" s="127"/>
      <c r="C21" s="128" t="s">
        <v>19</v>
      </c>
      <c r="D21" s="33">
        <f>D22+D23</f>
        <v>3832488</v>
      </c>
      <c r="E21" s="33">
        <f>E22+E23</f>
        <v>767465.29</v>
      </c>
      <c r="F21" s="34">
        <f t="shared" si="0"/>
        <v>20.025249655054367</v>
      </c>
      <c r="G21" s="21"/>
      <c r="H21" s="21"/>
    </row>
    <row r="22" spans="1:8" x14ac:dyDescent="0.25">
      <c r="A22" s="137"/>
      <c r="B22" s="138">
        <v>60014</v>
      </c>
      <c r="C22" s="139" t="s">
        <v>97</v>
      </c>
      <c r="D22" s="132">
        <v>100000</v>
      </c>
      <c r="E22" s="132">
        <v>56473.01</v>
      </c>
      <c r="F22" s="133">
        <f t="shared" si="0"/>
        <v>56.473010000000002</v>
      </c>
      <c r="G22" s="2"/>
      <c r="H22" s="2"/>
    </row>
    <row r="23" spans="1:8" x14ac:dyDescent="0.25">
      <c r="A23" s="140"/>
      <c r="B23" s="141">
        <v>60016</v>
      </c>
      <c r="C23" s="142" t="s">
        <v>98</v>
      </c>
      <c r="D23" s="132">
        <v>3732488</v>
      </c>
      <c r="E23" s="132">
        <v>710992.28</v>
      </c>
      <c r="F23" s="133">
        <f t="shared" si="0"/>
        <v>19.048749252509321</v>
      </c>
      <c r="G23" s="2"/>
      <c r="H23" s="2"/>
    </row>
    <row r="24" spans="1:8" x14ac:dyDescent="0.25">
      <c r="A24" s="143">
        <v>630</v>
      </c>
      <c r="B24" s="144"/>
      <c r="C24" s="145" t="s">
        <v>99</v>
      </c>
      <c r="D24" s="33">
        <v>4372</v>
      </c>
      <c r="E24" s="33">
        <v>0</v>
      </c>
      <c r="F24" s="34">
        <f t="shared" si="0"/>
        <v>0</v>
      </c>
      <c r="G24" s="2"/>
      <c r="H24" s="2"/>
    </row>
    <row r="25" spans="1:8" x14ac:dyDescent="0.25">
      <c r="A25" s="140"/>
      <c r="B25" s="141">
        <v>63095</v>
      </c>
      <c r="C25" s="195" t="s">
        <v>96</v>
      </c>
      <c r="D25" s="132">
        <v>4372</v>
      </c>
      <c r="E25" s="132">
        <v>0</v>
      </c>
      <c r="F25" s="133">
        <f t="shared" si="0"/>
        <v>0</v>
      </c>
      <c r="G25" s="2"/>
      <c r="H25" s="2"/>
    </row>
    <row r="26" spans="1:8" x14ac:dyDescent="0.25">
      <c r="A26" s="143">
        <v>700</v>
      </c>
      <c r="B26" s="147"/>
      <c r="C26" s="145" t="s">
        <v>23</v>
      </c>
      <c r="D26" s="33">
        <f>D27+D28</f>
        <v>1299425</v>
      </c>
      <c r="E26" s="33">
        <f>E27+E28</f>
        <v>609821.47</v>
      </c>
      <c r="F26" s="34">
        <f t="shared" si="0"/>
        <v>46.930101390999859</v>
      </c>
      <c r="G26" s="21"/>
      <c r="H26" s="21"/>
    </row>
    <row r="27" spans="1:8" x14ac:dyDescent="0.25">
      <c r="A27" s="148"/>
      <c r="B27" s="149">
        <v>70005</v>
      </c>
      <c r="C27" s="139" t="s">
        <v>100</v>
      </c>
      <c r="D27" s="132">
        <v>329845</v>
      </c>
      <c r="E27" s="132">
        <v>191700.64</v>
      </c>
      <c r="F27" s="133">
        <f t="shared" si="0"/>
        <v>58.118401067167916</v>
      </c>
      <c r="G27" s="2"/>
      <c r="H27" s="2"/>
    </row>
    <row r="28" spans="1:8" x14ac:dyDescent="0.25">
      <c r="A28" s="148"/>
      <c r="B28" s="138">
        <v>70095</v>
      </c>
      <c r="C28" s="139" t="s">
        <v>96</v>
      </c>
      <c r="D28" s="132">
        <v>969580</v>
      </c>
      <c r="E28" s="132">
        <v>418120.83</v>
      </c>
      <c r="F28" s="133">
        <f t="shared" si="0"/>
        <v>43.123912415685147</v>
      </c>
      <c r="G28" s="2"/>
      <c r="H28" s="2"/>
    </row>
    <row r="29" spans="1:8" x14ac:dyDescent="0.25">
      <c r="A29" s="150">
        <v>710</v>
      </c>
      <c r="B29" s="151"/>
      <c r="C29" s="152" t="s">
        <v>28</v>
      </c>
      <c r="D29" s="33">
        <f>D30+D31</f>
        <v>180400</v>
      </c>
      <c r="E29" s="33">
        <f>E30+E31</f>
        <v>57889.45</v>
      </c>
      <c r="F29" s="34">
        <f t="shared" si="0"/>
        <v>32.089495565410196</v>
      </c>
      <c r="G29" s="2"/>
      <c r="H29" s="2"/>
    </row>
    <row r="30" spans="1:8" x14ac:dyDescent="0.25">
      <c r="A30" s="153"/>
      <c r="B30" s="154">
        <v>71004</v>
      </c>
      <c r="C30" s="155" t="s">
        <v>101</v>
      </c>
      <c r="D30" s="132">
        <v>175600</v>
      </c>
      <c r="E30" s="132">
        <v>57889.45</v>
      </c>
      <c r="F30" s="133">
        <f t="shared" si="0"/>
        <v>32.96665717539863</v>
      </c>
      <c r="G30" s="2"/>
      <c r="H30" s="2"/>
    </row>
    <row r="31" spans="1:8" x14ac:dyDescent="0.25">
      <c r="A31" s="153"/>
      <c r="B31" s="154">
        <v>71035</v>
      </c>
      <c r="C31" s="155" t="s">
        <v>102</v>
      </c>
      <c r="D31" s="132">
        <v>4800</v>
      </c>
      <c r="E31" s="132">
        <v>0</v>
      </c>
      <c r="F31" s="133">
        <f t="shared" si="0"/>
        <v>0</v>
      </c>
      <c r="G31" s="2"/>
      <c r="H31" s="2"/>
    </row>
    <row r="32" spans="1:8" x14ac:dyDescent="0.25">
      <c r="A32" s="150">
        <v>750</v>
      </c>
      <c r="B32" s="151"/>
      <c r="C32" s="152" t="s">
        <v>30</v>
      </c>
      <c r="D32" s="33">
        <f>D33+D34+D35+D36+D37</f>
        <v>4530405</v>
      </c>
      <c r="E32" s="33">
        <f>E33+E34+E35+E36+E37</f>
        <v>2232148.4500000002</v>
      </c>
      <c r="F32" s="34">
        <f t="shared" si="0"/>
        <v>49.270395251638654</v>
      </c>
      <c r="G32" s="21"/>
      <c r="H32" s="21"/>
    </row>
    <row r="33" spans="1:8" x14ac:dyDescent="0.25">
      <c r="A33" s="153"/>
      <c r="B33" s="154">
        <v>75011</v>
      </c>
      <c r="C33" s="155" t="s">
        <v>103</v>
      </c>
      <c r="D33" s="132">
        <v>324361</v>
      </c>
      <c r="E33" s="132">
        <v>165556.76999999999</v>
      </c>
      <c r="F33" s="133">
        <f t="shared" si="0"/>
        <v>51.040898875018883</v>
      </c>
      <c r="G33" s="2"/>
      <c r="H33" s="2"/>
    </row>
    <row r="34" spans="1:8" x14ac:dyDescent="0.25">
      <c r="A34" s="153"/>
      <c r="B34" s="154">
        <v>75022</v>
      </c>
      <c r="C34" s="155" t="s">
        <v>104</v>
      </c>
      <c r="D34" s="132">
        <v>196500</v>
      </c>
      <c r="E34" s="132">
        <v>77126.59</v>
      </c>
      <c r="F34" s="133">
        <f t="shared" si="0"/>
        <v>39.250173027989824</v>
      </c>
      <c r="G34" s="2"/>
      <c r="H34" s="2"/>
    </row>
    <row r="35" spans="1:8" ht="25.5" x14ac:dyDescent="0.25">
      <c r="A35" s="153"/>
      <c r="B35" s="154">
        <v>75023</v>
      </c>
      <c r="C35" s="156" t="s">
        <v>105</v>
      </c>
      <c r="D35" s="132">
        <v>3447885</v>
      </c>
      <c r="E35" s="132">
        <v>1775538.82</v>
      </c>
      <c r="F35" s="133">
        <f t="shared" si="0"/>
        <v>51.496462904070185</v>
      </c>
      <c r="G35" s="2"/>
      <c r="H35" s="2"/>
    </row>
    <row r="36" spans="1:8" ht="14.25" customHeight="1" x14ac:dyDescent="0.25">
      <c r="A36" s="153"/>
      <c r="B36" s="154">
        <v>75075</v>
      </c>
      <c r="C36" s="156" t="s">
        <v>106</v>
      </c>
      <c r="D36" s="132">
        <v>493319</v>
      </c>
      <c r="E36" s="132">
        <v>172949.56</v>
      </c>
      <c r="F36" s="133">
        <f t="shared" si="0"/>
        <v>35.058361830782921</v>
      </c>
      <c r="G36" s="2"/>
      <c r="H36" s="2"/>
    </row>
    <row r="37" spans="1:8" x14ac:dyDescent="0.25">
      <c r="A37" s="153"/>
      <c r="B37" s="154">
        <v>75095</v>
      </c>
      <c r="C37" s="155" t="s">
        <v>96</v>
      </c>
      <c r="D37" s="132">
        <v>68340</v>
      </c>
      <c r="E37" s="132">
        <v>40976.71</v>
      </c>
      <c r="F37" s="133">
        <f t="shared" si="0"/>
        <v>59.96006731050629</v>
      </c>
      <c r="G37" s="2"/>
      <c r="H37" s="2"/>
    </row>
    <row r="38" spans="1:8" ht="38.25" x14ac:dyDescent="0.25">
      <c r="A38" s="150">
        <v>751</v>
      </c>
      <c r="B38" s="151"/>
      <c r="C38" s="157" t="s">
        <v>33</v>
      </c>
      <c r="D38" s="33">
        <v>1937</v>
      </c>
      <c r="E38" s="33">
        <v>775.63</v>
      </c>
      <c r="F38" s="34">
        <f t="shared" si="0"/>
        <v>40.042849767681979</v>
      </c>
      <c r="G38" s="21"/>
      <c r="H38" s="21"/>
    </row>
    <row r="39" spans="1:8" ht="25.5" x14ac:dyDescent="0.25">
      <c r="A39" s="153"/>
      <c r="B39" s="154">
        <v>75101</v>
      </c>
      <c r="C39" s="156" t="s">
        <v>107</v>
      </c>
      <c r="D39" s="132">
        <v>1937</v>
      </c>
      <c r="E39" s="132">
        <v>775.63</v>
      </c>
      <c r="F39" s="133">
        <f t="shared" si="0"/>
        <v>40.042849767681979</v>
      </c>
      <c r="G39" s="2"/>
      <c r="H39" s="2"/>
    </row>
    <row r="40" spans="1:8" ht="25.5" x14ac:dyDescent="0.25">
      <c r="A40" s="150">
        <v>754</v>
      </c>
      <c r="B40" s="151"/>
      <c r="C40" s="157" t="s">
        <v>34</v>
      </c>
      <c r="D40" s="33">
        <f>D41+D42+D43</f>
        <v>407040</v>
      </c>
      <c r="E40" s="33">
        <f>E41+E42+E43</f>
        <v>192069.56</v>
      </c>
      <c r="F40" s="34">
        <f t="shared" si="0"/>
        <v>47.186900550314462</v>
      </c>
      <c r="G40" s="21"/>
      <c r="H40" s="21"/>
    </row>
    <row r="41" spans="1:8" x14ac:dyDescent="0.25">
      <c r="A41" s="153"/>
      <c r="B41" s="154">
        <v>75404</v>
      </c>
      <c r="C41" s="155" t="s">
        <v>108</v>
      </c>
      <c r="D41" s="132">
        <v>35000</v>
      </c>
      <c r="E41" s="132">
        <v>3680</v>
      </c>
      <c r="F41" s="133">
        <f t="shared" si="0"/>
        <v>10.514285714285714</v>
      </c>
      <c r="G41" s="2"/>
      <c r="H41" s="2"/>
    </row>
    <row r="42" spans="1:8" x14ac:dyDescent="0.25">
      <c r="A42" s="153"/>
      <c r="B42" s="154">
        <v>75412</v>
      </c>
      <c r="C42" s="155" t="s">
        <v>109</v>
      </c>
      <c r="D42" s="132">
        <v>367240</v>
      </c>
      <c r="E42" s="132">
        <v>184436.59</v>
      </c>
      <c r="F42" s="133">
        <f t="shared" si="0"/>
        <v>50.222358675525534</v>
      </c>
      <c r="G42" s="2"/>
      <c r="H42" s="2"/>
    </row>
    <row r="43" spans="1:8" ht="15.75" thickBot="1" x14ac:dyDescent="0.3">
      <c r="A43" s="158"/>
      <c r="B43" s="159">
        <v>75414</v>
      </c>
      <c r="C43" s="160" t="s">
        <v>110</v>
      </c>
      <c r="D43" s="161">
        <v>4800</v>
      </c>
      <c r="E43" s="161">
        <v>3952.97</v>
      </c>
      <c r="F43" s="162">
        <f t="shared" si="0"/>
        <v>82.353541666666658</v>
      </c>
      <c r="G43" s="2"/>
      <c r="H43" s="2"/>
    </row>
    <row r="44" spans="1:8" x14ac:dyDescent="0.25">
      <c r="A44" s="163"/>
      <c r="B44" s="163"/>
      <c r="C44" s="164"/>
      <c r="D44" s="165"/>
      <c r="E44" s="165"/>
      <c r="F44" s="165"/>
      <c r="G44" s="2"/>
      <c r="H44" s="2"/>
    </row>
    <row r="45" spans="1:8" ht="15" customHeight="1" thickBot="1" x14ac:dyDescent="0.3">
      <c r="A45" s="166"/>
      <c r="B45" s="166"/>
      <c r="C45" s="167"/>
      <c r="D45" s="168"/>
      <c r="E45" s="168"/>
      <c r="F45" s="168"/>
      <c r="G45" s="2"/>
      <c r="H45" s="2"/>
    </row>
    <row r="46" spans="1:8" x14ac:dyDescent="0.25">
      <c r="A46" s="169">
        <v>1</v>
      </c>
      <c r="B46" s="170">
        <v>2</v>
      </c>
      <c r="C46" s="171">
        <v>3</v>
      </c>
      <c r="D46" s="172">
        <v>4</v>
      </c>
      <c r="E46" s="172">
        <v>5</v>
      </c>
      <c r="F46" s="173">
        <v>6</v>
      </c>
      <c r="G46" s="2"/>
      <c r="H46" s="2"/>
    </row>
    <row r="47" spans="1:8" x14ac:dyDescent="0.25">
      <c r="A47" s="143">
        <v>757</v>
      </c>
      <c r="B47" s="147"/>
      <c r="C47" s="145" t="s">
        <v>111</v>
      </c>
      <c r="D47" s="33">
        <v>969000</v>
      </c>
      <c r="E47" s="33">
        <v>225589.64</v>
      </c>
      <c r="F47" s="34">
        <f t="shared" ref="F47:F79" si="1">E47/D47*100</f>
        <v>23.280664602683178</v>
      </c>
      <c r="G47" s="2"/>
      <c r="H47" s="2"/>
    </row>
    <row r="48" spans="1:8" ht="38.25" x14ac:dyDescent="0.25">
      <c r="A48" s="140"/>
      <c r="B48" s="141">
        <v>75702</v>
      </c>
      <c r="C48" s="146" t="s">
        <v>112</v>
      </c>
      <c r="D48" s="175">
        <v>969000</v>
      </c>
      <c r="E48" s="175">
        <v>225589.64</v>
      </c>
      <c r="F48" s="176">
        <f t="shared" si="1"/>
        <v>23.280664602683178</v>
      </c>
      <c r="G48" s="2"/>
      <c r="H48" s="2"/>
    </row>
    <row r="49" spans="1:8" x14ac:dyDescent="0.25">
      <c r="A49" s="143">
        <v>758</v>
      </c>
      <c r="B49" s="147"/>
      <c r="C49" s="57" t="s">
        <v>50</v>
      </c>
      <c r="D49" s="33">
        <f>D50+D51+D52</f>
        <v>883806</v>
      </c>
      <c r="E49" s="33">
        <f>E50+E51+E52</f>
        <v>256712</v>
      </c>
      <c r="F49" s="34">
        <f t="shared" si="1"/>
        <v>29.046193395383153</v>
      </c>
      <c r="G49" s="21"/>
      <c r="H49" s="21"/>
    </row>
    <row r="50" spans="1:8" x14ac:dyDescent="0.25">
      <c r="A50" s="153"/>
      <c r="B50" s="154">
        <v>75814</v>
      </c>
      <c r="C50" s="155" t="s">
        <v>113</v>
      </c>
      <c r="D50" s="132">
        <v>20000</v>
      </c>
      <c r="E50" s="132">
        <v>4804</v>
      </c>
      <c r="F50" s="133">
        <f t="shared" si="1"/>
        <v>24.02</v>
      </c>
      <c r="G50" s="2"/>
      <c r="H50" s="2"/>
    </row>
    <row r="51" spans="1:8" x14ac:dyDescent="0.25">
      <c r="A51" s="153"/>
      <c r="B51" s="154">
        <v>75818</v>
      </c>
      <c r="C51" s="155" t="s">
        <v>114</v>
      </c>
      <c r="D51" s="132">
        <v>360000</v>
      </c>
      <c r="E51" s="132">
        <v>0</v>
      </c>
      <c r="F51" s="133">
        <f t="shared" si="1"/>
        <v>0</v>
      </c>
      <c r="G51" s="2"/>
      <c r="H51" s="2"/>
    </row>
    <row r="52" spans="1:8" ht="25.5" x14ac:dyDescent="0.25">
      <c r="A52" s="153"/>
      <c r="B52" s="154">
        <v>75831</v>
      </c>
      <c r="C52" s="156" t="s">
        <v>115</v>
      </c>
      <c r="D52" s="132">
        <v>503806</v>
      </c>
      <c r="E52" s="132">
        <v>251908</v>
      </c>
      <c r="F52" s="133">
        <f t="shared" si="1"/>
        <v>50.000992445504821</v>
      </c>
      <c r="G52" s="2"/>
      <c r="H52" s="2"/>
    </row>
    <row r="53" spans="1:8" x14ac:dyDescent="0.25">
      <c r="A53" s="150">
        <v>801</v>
      </c>
      <c r="B53" s="151"/>
      <c r="C53" s="152" t="s">
        <v>53</v>
      </c>
      <c r="D53" s="33">
        <f>D54+D55+D56+D57+D58+D59+D60+D61</f>
        <v>16512566.35</v>
      </c>
      <c r="E53" s="33">
        <f>E54+E55+E56+E57+E58+E59+E60+E61</f>
        <v>8865689.0300000012</v>
      </c>
      <c r="F53" s="34">
        <f t="shared" si="1"/>
        <v>53.690558100316132</v>
      </c>
      <c r="G53" s="21"/>
      <c r="H53" s="21"/>
    </row>
    <row r="54" spans="1:8" x14ac:dyDescent="0.25">
      <c r="A54" s="153"/>
      <c r="B54" s="154">
        <v>80101</v>
      </c>
      <c r="C54" s="155" t="s">
        <v>116</v>
      </c>
      <c r="D54" s="132">
        <v>8139288</v>
      </c>
      <c r="E54" s="132">
        <v>4181393.27</v>
      </c>
      <c r="F54" s="133">
        <f t="shared" si="1"/>
        <v>51.372961246733126</v>
      </c>
      <c r="G54" s="2"/>
      <c r="H54" s="2"/>
    </row>
    <row r="55" spans="1:8" ht="25.5" x14ac:dyDescent="0.25">
      <c r="A55" s="153"/>
      <c r="B55" s="154">
        <v>80103</v>
      </c>
      <c r="C55" s="156" t="s">
        <v>117</v>
      </c>
      <c r="D55" s="132">
        <v>600519</v>
      </c>
      <c r="E55" s="132">
        <v>337252.39</v>
      </c>
      <c r="F55" s="133">
        <f t="shared" si="1"/>
        <v>56.160153134205579</v>
      </c>
      <c r="G55" s="2"/>
      <c r="H55" s="2"/>
    </row>
    <row r="56" spans="1:8" x14ac:dyDescent="0.25">
      <c r="A56" s="153"/>
      <c r="B56" s="154">
        <v>80104</v>
      </c>
      <c r="C56" s="155" t="s">
        <v>118</v>
      </c>
      <c r="D56" s="132">
        <v>3079008.35</v>
      </c>
      <c r="E56" s="132">
        <v>1883188.85</v>
      </c>
      <c r="F56" s="133">
        <f t="shared" si="1"/>
        <v>61.162187169774974</v>
      </c>
      <c r="G56" s="2"/>
      <c r="H56" s="2"/>
    </row>
    <row r="57" spans="1:8" x14ac:dyDescent="0.25">
      <c r="A57" s="153"/>
      <c r="B57" s="154">
        <v>80110</v>
      </c>
      <c r="C57" s="155" t="s">
        <v>119</v>
      </c>
      <c r="D57" s="132">
        <v>3475598</v>
      </c>
      <c r="E57" s="132">
        <v>1809973.84</v>
      </c>
      <c r="F57" s="133">
        <f t="shared" si="1"/>
        <v>52.076616455643034</v>
      </c>
      <c r="G57" s="2"/>
      <c r="H57" s="2"/>
    </row>
    <row r="58" spans="1:8" x14ac:dyDescent="0.25">
      <c r="A58" s="153"/>
      <c r="B58" s="154">
        <v>80113</v>
      </c>
      <c r="C58" s="155" t="s">
        <v>120</v>
      </c>
      <c r="D58" s="132">
        <v>502886.29</v>
      </c>
      <c r="E58" s="132">
        <v>304338.33</v>
      </c>
      <c r="F58" s="133">
        <f t="shared" si="1"/>
        <v>60.518319161176578</v>
      </c>
      <c r="G58" s="2"/>
      <c r="H58" s="2"/>
    </row>
    <row r="59" spans="1:8" ht="25.5" x14ac:dyDescent="0.25">
      <c r="A59" s="153"/>
      <c r="B59" s="154">
        <v>80114</v>
      </c>
      <c r="C59" s="156" t="s">
        <v>121</v>
      </c>
      <c r="D59" s="132">
        <v>557886</v>
      </c>
      <c r="E59" s="132">
        <v>270857.15000000002</v>
      </c>
      <c r="F59" s="133">
        <f t="shared" si="1"/>
        <v>48.550626830571126</v>
      </c>
      <c r="G59" s="2"/>
      <c r="H59" s="2"/>
    </row>
    <row r="60" spans="1:8" x14ac:dyDescent="0.25">
      <c r="A60" s="153"/>
      <c r="B60" s="154">
        <v>80146</v>
      </c>
      <c r="C60" s="155" t="s">
        <v>122</v>
      </c>
      <c r="D60" s="132">
        <v>74650</v>
      </c>
      <c r="E60" s="132">
        <v>22243.07</v>
      </c>
      <c r="F60" s="133">
        <f t="shared" si="1"/>
        <v>29.796476892163433</v>
      </c>
      <c r="G60" s="2"/>
      <c r="H60" s="2"/>
    </row>
    <row r="61" spans="1:8" x14ac:dyDescent="0.25">
      <c r="A61" s="153"/>
      <c r="B61" s="154">
        <v>80195</v>
      </c>
      <c r="C61" s="155" t="s">
        <v>96</v>
      </c>
      <c r="D61" s="132">
        <v>82730.710000000006</v>
      </c>
      <c r="E61" s="132">
        <v>56442.13</v>
      </c>
      <c r="F61" s="133">
        <f t="shared" si="1"/>
        <v>68.223915883231257</v>
      </c>
      <c r="G61" s="2"/>
      <c r="H61" s="2"/>
    </row>
    <row r="62" spans="1:8" x14ac:dyDescent="0.25">
      <c r="A62" s="150">
        <v>851</v>
      </c>
      <c r="B62" s="151"/>
      <c r="C62" s="152" t="s">
        <v>56</v>
      </c>
      <c r="D62" s="33">
        <f>D63+D64+D65</f>
        <v>402500</v>
      </c>
      <c r="E62" s="33">
        <f>E63+E64+E65</f>
        <v>207638.7</v>
      </c>
      <c r="F62" s="34">
        <f t="shared" si="1"/>
        <v>51.587254658385092</v>
      </c>
      <c r="G62" s="21"/>
      <c r="H62" s="21"/>
    </row>
    <row r="63" spans="1:8" x14ac:dyDescent="0.25">
      <c r="A63" s="153"/>
      <c r="B63" s="154">
        <v>85153</v>
      </c>
      <c r="C63" s="155" t="s">
        <v>123</v>
      </c>
      <c r="D63" s="132">
        <v>3780</v>
      </c>
      <c r="E63" s="132">
        <v>1280</v>
      </c>
      <c r="F63" s="133">
        <f t="shared" si="1"/>
        <v>33.862433862433861</v>
      </c>
      <c r="G63" s="2"/>
      <c r="H63" s="2"/>
    </row>
    <row r="64" spans="1:8" x14ac:dyDescent="0.25">
      <c r="A64" s="153"/>
      <c r="B64" s="154">
        <v>85154</v>
      </c>
      <c r="C64" s="155" t="s">
        <v>124</v>
      </c>
      <c r="D64" s="132">
        <v>194220</v>
      </c>
      <c r="E64" s="132">
        <v>106528.79</v>
      </c>
      <c r="F64" s="133">
        <f t="shared" si="1"/>
        <v>54.849546905571003</v>
      </c>
      <c r="G64" s="2"/>
      <c r="H64" s="2"/>
    </row>
    <row r="65" spans="1:8" x14ac:dyDescent="0.25">
      <c r="A65" s="153"/>
      <c r="B65" s="154">
        <v>85195</v>
      </c>
      <c r="C65" s="155" t="s">
        <v>96</v>
      </c>
      <c r="D65" s="132">
        <v>204500</v>
      </c>
      <c r="E65" s="132">
        <v>99829.91</v>
      </c>
      <c r="F65" s="133">
        <f t="shared" si="1"/>
        <v>48.816581907090466</v>
      </c>
      <c r="G65" s="2"/>
      <c r="H65" s="2"/>
    </row>
    <row r="66" spans="1:8" x14ac:dyDescent="0.25">
      <c r="A66" s="150">
        <v>852</v>
      </c>
      <c r="B66" s="151"/>
      <c r="C66" s="152" t="s">
        <v>57</v>
      </c>
      <c r="D66" s="33">
        <f>D67+D68+D69+D70+D71+D72+D73+D74+D75+D76</f>
        <v>5184179</v>
      </c>
      <c r="E66" s="33">
        <f>E67+E68+E69+E70+E71+E72+E73+E74+E75+E76</f>
        <v>2428494.7599999998</v>
      </c>
      <c r="F66" s="34">
        <f t="shared" si="1"/>
        <v>46.844346231100424</v>
      </c>
      <c r="G66" s="21"/>
      <c r="H66" s="21"/>
    </row>
    <row r="67" spans="1:8" x14ac:dyDescent="0.25">
      <c r="A67" s="153"/>
      <c r="B67" s="154">
        <v>85202</v>
      </c>
      <c r="C67" s="155" t="s">
        <v>125</v>
      </c>
      <c r="D67" s="132">
        <v>50000</v>
      </c>
      <c r="E67" s="132">
        <v>22382.52</v>
      </c>
      <c r="F67" s="133">
        <f t="shared" si="1"/>
        <v>44.765039999999999</v>
      </c>
      <c r="G67" s="2"/>
      <c r="H67" s="2"/>
    </row>
    <row r="68" spans="1:8" ht="25.5" x14ac:dyDescent="0.25">
      <c r="A68" s="153"/>
      <c r="B68" s="154">
        <v>85205</v>
      </c>
      <c r="C68" s="197" t="s">
        <v>156</v>
      </c>
      <c r="D68" s="132">
        <v>5000</v>
      </c>
      <c r="E68" s="132">
        <v>89.7</v>
      </c>
      <c r="F68" s="133">
        <f t="shared" si="1"/>
        <v>1.794</v>
      </c>
      <c r="G68" s="2"/>
      <c r="H68" s="2"/>
    </row>
    <row r="69" spans="1:8" ht="51" x14ac:dyDescent="0.25">
      <c r="A69" s="153"/>
      <c r="B69" s="154">
        <v>85212</v>
      </c>
      <c r="C69" s="156" t="s">
        <v>126</v>
      </c>
      <c r="D69" s="132">
        <v>3097079</v>
      </c>
      <c r="E69" s="132">
        <v>1456208.51</v>
      </c>
      <c r="F69" s="133">
        <f t="shared" si="1"/>
        <v>47.018771881505124</v>
      </c>
      <c r="G69" s="2"/>
      <c r="H69" s="2"/>
    </row>
    <row r="70" spans="1:8" ht="76.5" x14ac:dyDescent="0.25">
      <c r="A70" s="153"/>
      <c r="B70" s="154">
        <v>85213</v>
      </c>
      <c r="C70" s="156" t="s">
        <v>127</v>
      </c>
      <c r="D70" s="132">
        <v>16250</v>
      </c>
      <c r="E70" s="132">
        <v>7862.42</v>
      </c>
      <c r="F70" s="133">
        <f t="shared" si="1"/>
        <v>48.384123076923082</v>
      </c>
      <c r="G70" s="2"/>
      <c r="H70" s="2"/>
    </row>
    <row r="71" spans="1:8" ht="25.5" x14ac:dyDescent="0.25">
      <c r="A71" s="153"/>
      <c r="B71" s="154">
        <v>85214</v>
      </c>
      <c r="C71" s="156" t="s">
        <v>128</v>
      </c>
      <c r="D71" s="132">
        <v>342000</v>
      </c>
      <c r="E71" s="132">
        <v>114742.96</v>
      </c>
      <c r="F71" s="133">
        <f t="shared" si="1"/>
        <v>33.550573099415203</v>
      </c>
      <c r="G71" s="2"/>
      <c r="H71" s="2"/>
    </row>
    <row r="72" spans="1:8" x14ac:dyDescent="0.25">
      <c r="A72" s="153"/>
      <c r="B72" s="154">
        <v>85215</v>
      </c>
      <c r="C72" s="155" t="s">
        <v>129</v>
      </c>
      <c r="D72" s="132">
        <v>35000</v>
      </c>
      <c r="E72" s="132">
        <v>12967.21</v>
      </c>
      <c r="F72" s="133">
        <f t="shared" si="1"/>
        <v>37.049171428571427</v>
      </c>
      <c r="G72" s="2"/>
      <c r="H72" s="2"/>
    </row>
    <row r="73" spans="1:8" x14ac:dyDescent="0.25">
      <c r="A73" s="153"/>
      <c r="B73" s="154">
        <v>85216</v>
      </c>
      <c r="C73" s="155" t="s">
        <v>130</v>
      </c>
      <c r="D73" s="132">
        <v>125250</v>
      </c>
      <c r="E73" s="132">
        <v>61330.02</v>
      </c>
      <c r="F73" s="133">
        <f t="shared" si="1"/>
        <v>48.966083832335329</v>
      </c>
      <c r="G73" s="2"/>
      <c r="H73" s="2"/>
    </row>
    <row r="74" spans="1:8" x14ac:dyDescent="0.25">
      <c r="A74" s="153"/>
      <c r="B74" s="154">
        <v>85219</v>
      </c>
      <c r="C74" s="155" t="s">
        <v>131</v>
      </c>
      <c r="D74" s="132">
        <v>868873</v>
      </c>
      <c r="E74" s="132">
        <v>399252.86</v>
      </c>
      <c r="F74" s="133">
        <f t="shared" si="1"/>
        <v>45.950657921238204</v>
      </c>
      <c r="G74" s="2"/>
      <c r="H74" s="2"/>
    </row>
    <row r="75" spans="1:8" ht="25.5" x14ac:dyDescent="0.25">
      <c r="A75" s="153"/>
      <c r="B75" s="154">
        <v>85228</v>
      </c>
      <c r="C75" s="156" t="s">
        <v>132</v>
      </c>
      <c r="D75" s="132">
        <v>224327</v>
      </c>
      <c r="E75" s="132">
        <v>114432.73</v>
      </c>
      <c r="F75" s="133">
        <f t="shared" si="1"/>
        <v>51.011572392088333</v>
      </c>
      <c r="G75" s="2"/>
      <c r="H75" s="2"/>
    </row>
    <row r="76" spans="1:8" x14ac:dyDescent="0.25">
      <c r="A76" s="174"/>
      <c r="B76" s="134">
        <v>85295</v>
      </c>
      <c r="C76" s="131" t="s">
        <v>96</v>
      </c>
      <c r="D76" s="175">
        <v>420400</v>
      </c>
      <c r="E76" s="175">
        <v>239225.83</v>
      </c>
      <c r="F76" s="176">
        <f t="shared" si="1"/>
        <v>56.904336346336812</v>
      </c>
      <c r="G76" s="2"/>
      <c r="H76" s="2"/>
    </row>
    <row r="77" spans="1:8" ht="25.5" x14ac:dyDescent="0.25">
      <c r="A77" s="143">
        <v>853</v>
      </c>
      <c r="B77" s="147"/>
      <c r="C77" s="180" t="s">
        <v>59</v>
      </c>
      <c r="D77" s="33">
        <f>D78+D79</f>
        <v>455780.69</v>
      </c>
      <c r="E77" s="33">
        <f>E78+E79</f>
        <v>188107.73</v>
      </c>
      <c r="F77" s="34">
        <f t="shared" si="1"/>
        <v>41.271544435109789</v>
      </c>
      <c r="G77" s="2"/>
      <c r="H77" s="2"/>
    </row>
    <row r="78" spans="1:8" x14ac:dyDescent="0.25">
      <c r="A78" s="150"/>
      <c r="B78" s="198">
        <v>85305</v>
      </c>
      <c r="C78" s="197" t="s">
        <v>157</v>
      </c>
      <c r="D78" s="24">
        <v>40000</v>
      </c>
      <c r="E78" s="24">
        <v>4800</v>
      </c>
      <c r="F78" s="25">
        <f t="shared" si="1"/>
        <v>12</v>
      </c>
      <c r="G78" s="2"/>
      <c r="H78" s="2"/>
    </row>
    <row r="79" spans="1:8" ht="15.75" thickBot="1" x14ac:dyDescent="0.3">
      <c r="A79" s="158"/>
      <c r="B79" s="159">
        <v>85395</v>
      </c>
      <c r="C79" s="160" t="s">
        <v>96</v>
      </c>
      <c r="D79" s="161">
        <v>415780.69</v>
      </c>
      <c r="E79" s="161">
        <v>183307.73</v>
      </c>
      <c r="F79" s="162">
        <f t="shared" si="1"/>
        <v>44.087600605020882</v>
      </c>
      <c r="G79" s="2"/>
      <c r="H79" s="2"/>
    </row>
    <row r="80" spans="1:8" x14ac:dyDescent="0.25">
      <c r="A80" s="163"/>
      <c r="B80" s="163"/>
      <c r="C80" s="164"/>
      <c r="D80" s="165"/>
      <c r="E80" s="165"/>
      <c r="F80" s="165"/>
      <c r="G80" s="2"/>
      <c r="H80" s="2"/>
    </row>
    <row r="81" spans="1:8" x14ac:dyDescent="0.25">
      <c r="A81" s="166"/>
      <c r="B81" s="166"/>
      <c r="C81" s="167"/>
      <c r="D81" s="168"/>
      <c r="E81" s="168"/>
      <c r="F81" s="168"/>
      <c r="G81" s="2"/>
      <c r="H81" s="2"/>
    </row>
    <row r="82" spans="1:8" ht="15.75" thickBot="1" x14ac:dyDescent="0.3">
      <c r="A82" s="177"/>
      <c r="B82" s="177"/>
      <c r="C82" s="178"/>
      <c r="D82" s="179"/>
      <c r="E82" s="179"/>
      <c r="F82" s="179"/>
      <c r="G82" s="2"/>
      <c r="H82" s="2"/>
    </row>
    <row r="83" spans="1:8" x14ac:dyDescent="0.25">
      <c r="A83" s="46">
        <v>1</v>
      </c>
      <c r="B83" s="199">
        <v>2</v>
      </c>
      <c r="C83" s="200">
        <v>3</v>
      </c>
      <c r="D83" s="48">
        <v>4</v>
      </c>
      <c r="E83" s="48">
        <v>5</v>
      </c>
      <c r="F83" s="49">
        <v>6</v>
      </c>
      <c r="G83" s="2"/>
      <c r="H83" s="2"/>
    </row>
    <row r="84" spans="1:8" x14ac:dyDescent="0.25">
      <c r="A84" s="150">
        <v>854</v>
      </c>
      <c r="B84" s="151"/>
      <c r="C84" s="152" t="s">
        <v>60</v>
      </c>
      <c r="D84" s="33">
        <f>D85+D86</f>
        <v>382619</v>
      </c>
      <c r="E84" s="33">
        <f>E85+E86</f>
        <v>172464.51</v>
      </c>
      <c r="F84" s="34">
        <f t="shared" ref="F84:F104" si="2">E84/D84*100</f>
        <v>45.074737532636902</v>
      </c>
      <c r="G84" s="21"/>
      <c r="H84" s="21"/>
    </row>
    <row r="85" spans="1:8" x14ac:dyDescent="0.25">
      <c r="A85" s="153"/>
      <c r="B85" s="154">
        <v>85401</v>
      </c>
      <c r="C85" s="155" t="s">
        <v>133</v>
      </c>
      <c r="D85" s="132">
        <v>306117</v>
      </c>
      <c r="E85" s="132">
        <v>122777.51</v>
      </c>
      <c r="F85" s="133">
        <f t="shared" si="2"/>
        <v>40.108033856335972</v>
      </c>
      <c r="G85" s="2"/>
      <c r="H85" s="2"/>
    </row>
    <row r="86" spans="1:8" x14ac:dyDescent="0.25">
      <c r="A86" s="174"/>
      <c r="B86" s="134">
        <v>85415</v>
      </c>
      <c r="C86" s="131" t="s">
        <v>134</v>
      </c>
      <c r="D86" s="175">
        <v>76502</v>
      </c>
      <c r="E86" s="175">
        <v>49687</v>
      </c>
      <c r="F86" s="176">
        <f t="shared" si="2"/>
        <v>64.948628794018461</v>
      </c>
      <c r="G86" s="2"/>
      <c r="H86" s="2"/>
    </row>
    <row r="87" spans="1:8" ht="25.5" x14ac:dyDescent="0.25">
      <c r="A87" s="143">
        <v>900</v>
      </c>
      <c r="B87" s="147"/>
      <c r="C87" s="180" t="s">
        <v>61</v>
      </c>
      <c r="D87" s="33">
        <f>D88+D89+D90+D91+D92+D93+D94+D95</f>
        <v>5579999</v>
      </c>
      <c r="E87" s="33">
        <f>E88+E89+E90+E91+E92+E93+E94+E95</f>
        <v>1042845.3899999999</v>
      </c>
      <c r="F87" s="34">
        <f t="shared" si="2"/>
        <v>18.688988833152116</v>
      </c>
      <c r="G87" s="21"/>
      <c r="H87" s="21"/>
    </row>
    <row r="88" spans="1:8" x14ac:dyDescent="0.25">
      <c r="A88" s="153"/>
      <c r="B88" s="154">
        <v>90001</v>
      </c>
      <c r="C88" s="155" t="s">
        <v>135</v>
      </c>
      <c r="D88" s="132">
        <v>1669700</v>
      </c>
      <c r="E88" s="132">
        <v>16207.25</v>
      </c>
      <c r="F88" s="133">
        <f t="shared" si="2"/>
        <v>0.97066838354195362</v>
      </c>
      <c r="G88" s="2"/>
      <c r="H88" s="2"/>
    </row>
    <row r="89" spans="1:8" x14ac:dyDescent="0.25">
      <c r="A89" s="153"/>
      <c r="B89" s="154">
        <v>90002</v>
      </c>
      <c r="C89" s="155" t="s">
        <v>136</v>
      </c>
      <c r="D89" s="132">
        <v>814200</v>
      </c>
      <c r="E89" s="132">
        <v>127315.39</v>
      </c>
      <c r="F89" s="133">
        <f t="shared" si="2"/>
        <v>15.636869319577498</v>
      </c>
      <c r="G89" s="2"/>
      <c r="H89" s="2"/>
    </row>
    <row r="90" spans="1:8" x14ac:dyDescent="0.25">
      <c r="A90" s="153"/>
      <c r="B90" s="154">
        <v>90003</v>
      </c>
      <c r="C90" s="155" t="s">
        <v>137</v>
      </c>
      <c r="D90" s="132">
        <v>250000</v>
      </c>
      <c r="E90" s="132">
        <v>167742.71</v>
      </c>
      <c r="F90" s="133">
        <f t="shared" si="2"/>
        <v>67.097083999999995</v>
      </c>
      <c r="G90" s="2"/>
      <c r="H90" s="2"/>
    </row>
    <row r="91" spans="1:8" x14ac:dyDescent="0.25">
      <c r="A91" s="153"/>
      <c r="B91" s="154">
        <v>90004</v>
      </c>
      <c r="C91" s="155" t="s">
        <v>138</v>
      </c>
      <c r="D91" s="132">
        <v>197000</v>
      </c>
      <c r="E91" s="132">
        <v>103569.81</v>
      </c>
      <c r="F91" s="133">
        <f t="shared" si="2"/>
        <v>52.573507614213199</v>
      </c>
      <c r="G91" s="2"/>
      <c r="H91" s="2"/>
    </row>
    <row r="92" spans="1:8" ht="15" customHeight="1" x14ac:dyDescent="0.25">
      <c r="A92" s="153"/>
      <c r="B92" s="154">
        <v>90005</v>
      </c>
      <c r="C92" s="156" t="s">
        <v>139</v>
      </c>
      <c r="D92" s="132">
        <v>785854</v>
      </c>
      <c r="E92" s="132">
        <v>9215.19</v>
      </c>
      <c r="F92" s="133">
        <f t="shared" si="2"/>
        <v>1.1726338480175706</v>
      </c>
      <c r="G92" s="2"/>
      <c r="H92" s="2"/>
    </row>
    <row r="93" spans="1:8" x14ac:dyDescent="0.25">
      <c r="A93" s="153"/>
      <c r="B93" s="154">
        <v>90015</v>
      </c>
      <c r="C93" s="155" t="s">
        <v>140</v>
      </c>
      <c r="D93" s="181">
        <v>733900</v>
      </c>
      <c r="E93" s="181">
        <v>334428.57</v>
      </c>
      <c r="F93" s="182">
        <f t="shared" si="2"/>
        <v>45.568683744379342</v>
      </c>
      <c r="G93" s="2"/>
      <c r="H93" s="2"/>
    </row>
    <row r="94" spans="1:8" x14ac:dyDescent="0.25">
      <c r="A94" s="140"/>
      <c r="B94" s="141">
        <v>90017</v>
      </c>
      <c r="C94" s="142" t="s">
        <v>141</v>
      </c>
      <c r="D94" s="175">
        <v>995000</v>
      </c>
      <c r="E94" s="175">
        <v>228107.95</v>
      </c>
      <c r="F94" s="176">
        <f t="shared" si="2"/>
        <v>22.925422110552766</v>
      </c>
      <c r="G94" s="2"/>
      <c r="H94" s="2"/>
    </row>
    <row r="95" spans="1:8" x14ac:dyDescent="0.25">
      <c r="A95" s="148"/>
      <c r="B95" s="149">
        <v>90095</v>
      </c>
      <c r="C95" s="139" t="s">
        <v>96</v>
      </c>
      <c r="D95" s="132">
        <v>134345</v>
      </c>
      <c r="E95" s="132">
        <v>56258.52</v>
      </c>
      <c r="F95" s="133">
        <f t="shared" si="2"/>
        <v>41.876154676392865</v>
      </c>
      <c r="G95" s="2"/>
      <c r="H95" s="2"/>
    </row>
    <row r="96" spans="1:8" ht="25.5" x14ac:dyDescent="0.25">
      <c r="A96" s="150">
        <v>921</v>
      </c>
      <c r="B96" s="151"/>
      <c r="C96" s="157" t="s">
        <v>79</v>
      </c>
      <c r="D96" s="33">
        <f>D97+D98+D99</f>
        <v>2610560</v>
      </c>
      <c r="E96" s="33">
        <f>E97+E98+E99</f>
        <v>789348.8899999999</v>
      </c>
      <c r="F96" s="34">
        <f t="shared" si="2"/>
        <v>30.236764908678595</v>
      </c>
      <c r="G96" s="21"/>
      <c r="H96" s="21"/>
    </row>
    <row r="97" spans="1:8" x14ac:dyDescent="0.25">
      <c r="A97" s="153"/>
      <c r="B97" s="154">
        <v>92109</v>
      </c>
      <c r="C97" s="155" t="s">
        <v>142</v>
      </c>
      <c r="D97" s="132">
        <v>1316000</v>
      </c>
      <c r="E97" s="132">
        <v>635165.31999999995</v>
      </c>
      <c r="F97" s="133">
        <f t="shared" si="2"/>
        <v>48.264841945288751</v>
      </c>
      <c r="G97" s="2"/>
      <c r="H97" s="2"/>
    </row>
    <row r="98" spans="1:8" x14ac:dyDescent="0.25">
      <c r="A98" s="153"/>
      <c r="B98" s="154">
        <v>92116</v>
      </c>
      <c r="C98" s="155" t="s">
        <v>143</v>
      </c>
      <c r="D98" s="132">
        <v>294560</v>
      </c>
      <c r="E98" s="132">
        <v>152758.75</v>
      </c>
      <c r="F98" s="133">
        <f t="shared" si="2"/>
        <v>51.859977593699078</v>
      </c>
      <c r="G98" s="2"/>
      <c r="H98" s="2"/>
    </row>
    <row r="99" spans="1:8" x14ac:dyDescent="0.25">
      <c r="A99" s="153"/>
      <c r="B99" s="154">
        <v>92195</v>
      </c>
      <c r="C99" s="196" t="s">
        <v>96</v>
      </c>
      <c r="D99" s="132">
        <v>1000000</v>
      </c>
      <c r="E99" s="132">
        <v>1424.82</v>
      </c>
      <c r="F99" s="133">
        <f t="shared" si="2"/>
        <v>0.142482</v>
      </c>
      <c r="G99" s="2"/>
      <c r="H99" s="2"/>
    </row>
    <row r="100" spans="1:8" x14ac:dyDescent="0.25">
      <c r="A100" s="150">
        <v>926</v>
      </c>
      <c r="B100" s="151"/>
      <c r="C100" s="152" t="s">
        <v>63</v>
      </c>
      <c r="D100" s="33">
        <f>D101+D102+D103</f>
        <v>4685721</v>
      </c>
      <c r="E100" s="33">
        <f>E101+E102+E103</f>
        <v>1909408.65</v>
      </c>
      <c r="F100" s="34">
        <f t="shared" si="2"/>
        <v>40.749516456485566</v>
      </c>
      <c r="G100" s="21"/>
      <c r="H100" s="21"/>
    </row>
    <row r="101" spans="1:8" x14ac:dyDescent="0.25">
      <c r="A101" s="153"/>
      <c r="B101" s="154">
        <v>92601</v>
      </c>
      <c r="C101" s="155" t="s">
        <v>144</v>
      </c>
      <c r="D101" s="132">
        <v>605700</v>
      </c>
      <c r="E101" s="132">
        <v>1845</v>
      </c>
      <c r="F101" s="133">
        <f t="shared" si="2"/>
        <v>0.3046062407132244</v>
      </c>
      <c r="G101" s="2"/>
      <c r="H101" s="2"/>
    </row>
    <row r="102" spans="1:8" x14ac:dyDescent="0.25">
      <c r="A102" s="153"/>
      <c r="B102" s="154">
        <v>92604</v>
      </c>
      <c r="C102" s="155" t="s">
        <v>145</v>
      </c>
      <c r="D102" s="132">
        <v>3695421</v>
      </c>
      <c r="E102" s="132">
        <v>1710588.78</v>
      </c>
      <c r="F102" s="133">
        <f t="shared" si="2"/>
        <v>46.28941546849466</v>
      </c>
      <c r="G102" s="2"/>
      <c r="H102" s="2"/>
    </row>
    <row r="103" spans="1:8" x14ac:dyDescent="0.25">
      <c r="A103" s="153"/>
      <c r="B103" s="154">
        <v>92605</v>
      </c>
      <c r="C103" s="155" t="s">
        <v>146</v>
      </c>
      <c r="D103" s="132">
        <v>384600</v>
      </c>
      <c r="E103" s="132">
        <v>196974.87</v>
      </c>
      <c r="F103" s="133">
        <f t="shared" si="2"/>
        <v>51.215514820592823</v>
      </c>
      <c r="G103" s="2"/>
      <c r="H103" s="2"/>
    </row>
    <row r="104" spans="1:8" ht="15.75" thickBot="1" x14ac:dyDescent="0.3">
      <c r="A104" s="542" t="s">
        <v>147</v>
      </c>
      <c r="B104" s="543"/>
      <c r="C104" s="543"/>
      <c r="D104" s="98">
        <f>D100+D96+D87+D84+D77+D66+D62+D53+D49+D47+D40+D38+D32+D29+D26+D24+D21+D18+D16+D13+D10</f>
        <v>49028078.140000001</v>
      </c>
      <c r="E104" s="98">
        <f>E100+E96+E87+E84+E77+E66+E62+E53+E49+E47+E40+E38+E32+E29+E26+E24+E21+E18+E16+E13+E10</f>
        <v>20360743.66</v>
      </c>
      <c r="F104" s="183">
        <f t="shared" si="2"/>
        <v>41.528741146776674</v>
      </c>
      <c r="G104" s="2"/>
      <c r="H104" s="2"/>
    </row>
    <row r="105" spans="1:8" x14ac:dyDescent="0.25">
      <c r="A105" s="2"/>
      <c r="B105" s="2"/>
      <c r="C105" s="80"/>
      <c r="D105" s="21"/>
      <c r="E105" s="21"/>
      <c r="F105" s="21"/>
      <c r="G105" s="2"/>
      <c r="H105" s="2"/>
    </row>
    <row r="106" spans="1:8" x14ac:dyDescent="0.25">
      <c r="A106" s="81"/>
      <c r="B106" s="81"/>
      <c r="C106" s="80"/>
      <c r="D106" s="21"/>
      <c r="E106" s="21"/>
      <c r="F106" s="21"/>
      <c r="G106" s="2"/>
      <c r="H106" s="2"/>
    </row>
    <row r="107" spans="1:8" x14ac:dyDescent="0.25">
      <c r="A107" s="2"/>
      <c r="B107" s="2"/>
      <c r="C107" s="80"/>
      <c r="D107" s="184"/>
      <c r="E107" s="184"/>
      <c r="F107" s="21"/>
      <c r="G107" s="2"/>
      <c r="H107" s="2"/>
    </row>
    <row r="108" spans="1:8" ht="16.5" thickBot="1" x14ac:dyDescent="0.3">
      <c r="C108" s="82" t="s">
        <v>148</v>
      </c>
      <c r="D108" s="83"/>
      <c r="E108" s="83"/>
      <c r="F108" s="83"/>
      <c r="G108" s="2"/>
      <c r="H108" s="2"/>
    </row>
    <row r="109" spans="1:8" ht="38.25" x14ac:dyDescent="0.25">
      <c r="A109" s="544" t="s">
        <v>67</v>
      </c>
      <c r="B109" s="545"/>
      <c r="C109" s="185" t="s">
        <v>149</v>
      </c>
      <c r="D109" s="186" t="s">
        <v>82</v>
      </c>
      <c r="E109" s="186" t="s">
        <v>153</v>
      </c>
      <c r="F109" s="187" t="s">
        <v>5</v>
      </c>
      <c r="G109" s="2"/>
      <c r="H109" s="2"/>
    </row>
    <row r="110" spans="1:8" x14ac:dyDescent="0.25">
      <c r="A110" s="546">
        <v>1</v>
      </c>
      <c r="B110" s="547"/>
      <c r="C110" s="188">
        <v>2</v>
      </c>
      <c r="D110" s="189">
        <v>3</v>
      </c>
      <c r="E110" s="189">
        <v>4</v>
      </c>
      <c r="F110" s="190">
        <v>5</v>
      </c>
      <c r="G110" s="2"/>
      <c r="H110" s="2"/>
    </row>
    <row r="111" spans="1:8" x14ac:dyDescent="0.25">
      <c r="A111" s="548">
        <v>992</v>
      </c>
      <c r="B111" s="549"/>
      <c r="C111" s="95" t="s">
        <v>150</v>
      </c>
      <c r="D111" s="96">
        <v>153840</v>
      </c>
      <c r="E111" s="96">
        <v>76920</v>
      </c>
      <c r="F111" s="97">
        <f>E111/D111*100</f>
        <v>50</v>
      </c>
      <c r="G111" s="2"/>
      <c r="H111" s="2"/>
    </row>
    <row r="112" spans="1:8" x14ac:dyDescent="0.25">
      <c r="A112" s="548">
        <v>982</v>
      </c>
      <c r="B112" s="550"/>
      <c r="C112" s="191" t="s">
        <v>158</v>
      </c>
      <c r="D112" s="96">
        <v>1200000</v>
      </c>
      <c r="E112" s="96">
        <v>0</v>
      </c>
      <c r="F112" s="97">
        <f>E112/D112*100</f>
        <v>0</v>
      </c>
      <c r="G112" s="2"/>
      <c r="H112" s="2"/>
    </row>
    <row r="113" spans="1:8" ht="15.75" thickBot="1" x14ac:dyDescent="0.3">
      <c r="A113" s="516" t="s">
        <v>151</v>
      </c>
      <c r="B113" s="531"/>
      <c r="C113" s="517"/>
      <c r="D113" s="192">
        <f>D112+D111</f>
        <v>1353840</v>
      </c>
      <c r="E113" s="192">
        <f>E112+E111</f>
        <v>76920</v>
      </c>
      <c r="F113" s="93">
        <f>E113/D113*100</f>
        <v>5.6816167346215209</v>
      </c>
      <c r="G113" s="2"/>
      <c r="H113" s="2"/>
    </row>
    <row r="114" spans="1:8" x14ac:dyDescent="0.25">
      <c r="C114" s="80"/>
      <c r="D114" s="21"/>
      <c r="E114" s="21"/>
      <c r="F114" s="21"/>
    </row>
    <row r="115" spans="1:8" x14ac:dyDescent="0.25">
      <c r="C115" s="80"/>
      <c r="D115" s="21"/>
      <c r="E115" s="21"/>
      <c r="F115" s="21"/>
    </row>
    <row r="116" spans="1:8" x14ac:dyDescent="0.25">
      <c r="C116" s="80"/>
      <c r="D116" s="21"/>
      <c r="E116" s="21"/>
      <c r="F116" s="21"/>
    </row>
    <row r="117" spans="1:8" x14ac:dyDescent="0.25">
      <c r="C117" s="80"/>
      <c r="D117" s="21"/>
      <c r="E117" s="21"/>
      <c r="F117" s="21"/>
    </row>
    <row r="118" spans="1:8" x14ac:dyDescent="0.25">
      <c r="C118" s="80"/>
      <c r="D118" s="21"/>
      <c r="E118" s="21"/>
      <c r="F118" s="21"/>
    </row>
    <row r="119" spans="1:8" x14ac:dyDescent="0.25">
      <c r="C119" s="80"/>
      <c r="D119" s="21"/>
      <c r="E119" s="21"/>
      <c r="F119" s="21"/>
    </row>
    <row r="120" spans="1:8" x14ac:dyDescent="0.25">
      <c r="C120" s="80"/>
      <c r="D120" s="21"/>
      <c r="E120" s="21"/>
      <c r="F120" s="21"/>
    </row>
    <row r="121" spans="1:8" x14ac:dyDescent="0.25">
      <c r="C121" s="80"/>
      <c r="D121" s="21"/>
      <c r="E121" s="21"/>
      <c r="F121" s="21"/>
    </row>
    <row r="122" spans="1:8" x14ac:dyDescent="0.25">
      <c r="C122" s="80"/>
      <c r="D122" s="21"/>
      <c r="E122" s="21"/>
      <c r="F122" s="21"/>
    </row>
    <row r="123" spans="1:8" x14ac:dyDescent="0.25">
      <c r="C123" s="80"/>
      <c r="D123" s="21"/>
      <c r="E123" s="21"/>
      <c r="F123" s="21"/>
    </row>
    <row r="124" spans="1:8" x14ac:dyDescent="0.25">
      <c r="C124" s="80"/>
      <c r="D124" s="21"/>
      <c r="E124" s="21"/>
      <c r="F124" s="21"/>
    </row>
    <row r="125" spans="1:8" x14ac:dyDescent="0.25">
      <c r="C125" s="80"/>
      <c r="D125" s="21"/>
      <c r="E125" s="21"/>
      <c r="F125" s="21"/>
    </row>
    <row r="126" spans="1:8" x14ac:dyDescent="0.25">
      <c r="C126" s="80"/>
      <c r="D126" s="21"/>
      <c r="E126" s="21"/>
      <c r="F126" s="21"/>
    </row>
    <row r="127" spans="1:8" x14ac:dyDescent="0.25">
      <c r="C127" s="80"/>
      <c r="D127" s="21"/>
      <c r="E127" s="21"/>
      <c r="F127" s="21"/>
    </row>
    <row r="128" spans="1:8" x14ac:dyDescent="0.25">
      <c r="C128" s="80"/>
      <c r="D128" s="21"/>
      <c r="E128" s="21"/>
      <c r="F128" s="21"/>
    </row>
    <row r="129" spans="3:6" x14ac:dyDescent="0.25">
      <c r="C129" s="80"/>
      <c r="D129" s="21"/>
      <c r="E129" s="21"/>
      <c r="F129" s="21"/>
    </row>
    <row r="130" spans="3:6" x14ac:dyDescent="0.25">
      <c r="C130" s="80"/>
      <c r="D130" s="21"/>
      <c r="E130" s="21"/>
      <c r="F130" s="21"/>
    </row>
    <row r="131" spans="3:6" x14ac:dyDescent="0.25">
      <c r="C131" s="80"/>
      <c r="D131" s="21"/>
      <c r="E131" s="21"/>
      <c r="F131" s="21"/>
    </row>
    <row r="132" spans="3:6" x14ac:dyDescent="0.25">
      <c r="C132" s="80"/>
      <c r="D132" s="21"/>
      <c r="E132" s="21"/>
      <c r="F132" s="21"/>
    </row>
    <row r="133" spans="3:6" x14ac:dyDescent="0.25">
      <c r="C133" s="80"/>
      <c r="D133" s="21"/>
      <c r="E133" s="21"/>
      <c r="F133" s="21"/>
    </row>
    <row r="134" spans="3:6" x14ac:dyDescent="0.25">
      <c r="C134" s="80"/>
      <c r="D134" s="21"/>
      <c r="E134" s="21"/>
      <c r="F134" s="21"/>
    </row>
    <row r="135" spans="3:6" x14ac:dyDescent="0.25">
      <c r="C135" s="80"/>
      <c r="D135" s="21"/>
      <c r="E135" s="21"/>
      <c r="F135" s="21"/>
    </row>
    <row r="136" spans="3:6" x14ac:dyDescent="0.25">
      <c r="C136" s="80"/>
      <c r="D136" s="21"/>
      <c r="E136" s="21"/>
      <c r="F136" s="21"/>
    </row>
    <row r="137" spans="3:6" x14ac:dyDescent="0.25">
      <c r="C137" s="80"/>
      <c r="D137" s="21"/>
      <c r="E137" s="21"/>
      <c r="F137" s="21"/>
    </row>
    <row r="138" spans="3:6" x14ac:dyDescent="0.25">
      <c r="C138" s="80"/>
      <c r="D138" s="21"/>
      <c r="E138" s="21"/>
      <c r="F138" s="21"/>
    </row>
    <row r="139" spans="3:6" x14ac:dyDescent="0.25">
      <c r="C139" s="2"/>
      <c r="D139" s="21"/>
      <c r="E139" s="21"/>
      <c r="F139" s="21"/>
    </row>
    <row r="140" spans="3:6" x14ac:dyDescent="0.25">
      <c r="C140" s="2"/>
      <c r="D140" s="21"/>
      <c r="E140" s="21"/>
      <c r="F140" s="21"/>
    </row>
    <row r="141" spans="3:6" x14ac:dyDescent="0.25">
      <c r="C141" s="2"/>
      <c r="D141" s="21"/>
      <c r="E141" s="21"/>
      <c r="F141" s="21"/>
    </row>
    <row r="142" spans="3:6" x14ac:dyDescent="0.25">
      <c r="C142" s="2"/>
      <c r="D142" s="21"/>
      <c r="E142" s="21"/>
      <c r="F142" s="21"/>
    </row>
    <row r="143" spans="3:6" x14ac:dyDescent="0.25">
      <c r="C143" s="2"/>
      <c r="D143" s="21"/>
      <c r="E143" s="21"/>
      <c r="F143" s="21"/>
    </row>
    <row r="144" spans="3:6" x14ac:dyDescent="0.25">
      <c r="C144" s="2"/>
      <c r="D144" s="21"/>
      <c r="E144" s="21"/>
      <c r="F144" s="21"/>
    </row>
    <row r="145" spans="3:6" x14ac:dyDescent="0.25">
      <c r="C145" s="2"/>
      <c r="D145" s="21"/>
      <c r="E145" s="21"/>
      <c r="F145" s="21"/>
    </row>
    <row r="146" spans="3:6" x14ac:dyDescent="0.25">
      <c r="D146" s="21"/>
      <c r="E146" s="21"/>
      <c r="F146" s="21"/>
    </row>
    <row r="147" spans="3:6" x14ac:dyDescent="0.25">
      <c r="D147" s="21"/>
      <c r="E147" s="21"/>
      <c r="F147" s="21"/>
    </row>
    <row r="148" spans="3:6" x14ac:dyDescent="0.25">
      <c r="D148" s="21"/>
      <c r="E148" s="21"/>
      <c r="F148" s="21"/>
    </row>
    <row r="149" spans="3:6" x14ac:dyDescent="0.25">
      <c r="D149" s="21"/>
      <c r="E149" s="21"/>
      <c r="F149" s="21"/>
    </row>
    <row r="150" spans="3:6" x14ac:dyDescent="0.25">
      <c r="D150" s="21"/>
      <c r="E150" s="21"/>
      <c r="F150" s="21"/>
    </row>
    <row r="151" spans="3:6" x14ac:dyDescent="0.25">
      <c r="D151" s="21"/>
      <c r="E151" s="21"/>
      <c r="F151" s="21"/>
    </row>
    <row r="152" spans="3:6" x14ac:dyDescent="0.25">
      <c r="D152" s="21"/>
      <c r="E152" s="21"/>
      <c r="F152" s="21"/>
    </row>
    <row r="153" spans="3:6" x14ac:dyDescent="0.25">
      <c r="D153" s="21"/>
      <c r="E153" s="21"/>
      <c r="F153" s="21"/>
    </row>
    <row r="154" spans="3:6" x14ac:dyDescent="0.25">
      <c r="D154" s="21"/>
      <c r="E154" s="21"/>
      <c r="F154" s="21"/>
    </row>
    <row r="155" spans="3:6" x14ac:dyDescent="0.25">
      <c r="D155" s="21"/>
      <c r="E155" s="21"/>
      <c r="F155" s="21"/>
    </row>
    <row r="156" spans="3:6" x14ac:dyDescent="0.25">
      <c r="D156" s="21"/>
      <c r="E156" s="21"/>
      <c r="F156" s="21"/>
    </row>
    <row r="157" spans="3:6" x14ac:dyDescent="0.25">
      <c r="D157" s="21"/>
      <c r="E157" s="21"/>
      <c r="F157" s="21"/>
    </row>
    <row r="158" spans="3:6" x14ac:dyDescent="0.25">
      <c r="D158" s="21"/>
      <c r="E158" s="21"/>
      <c r="F158" s="21"/>
    </row>
    <row r="159" spans="3:6" x14ac:dyDescent="0.25">
      <c r="D159" s="21"/>
      <c r="E159" s="21"/>
      <c r="F159" s="21"/>
    </row>
    <row r="160" spans="3:6" x14ac:dyDescent="0.25">
      <c r="D160" s="21"/>
      <c r="E160" s="21"/>
      <c r="F160" s="21"/>
    </row>
    <row r="161" spans="4:6" x14ac:dyDescent="0.25">
      <c r="D161" s="21"/>
      <c r="E161" s="21"/>
      <c r="F161" s="21"/>
    </row>
    <row r="162" spans="4:6" x14ac:dyDescent="0.25">
      <c r="D162" s="21"/>
      <c r="E162" s="21"/>
      <c r="F162" s="21"/>
    </row>
    <row r="163" spans="4:6" x14ac:dyDescent="0.25">
      <c r="D163" s="21"/>
      <c r="E163" s="21"/>
      <c r="F163" s="21"/>
    </row>
    <row r="164" spans="4:6" x14ac:dyDescent="0.25">
      <c r="D164" s="21"/>
      <c r="E164" s="21"/>
      <c r="F164" s="21"/>
    </row>
    <row r="165" spans="4:6" x14ac:dyDescent="0.25">
      <c r="D165" s="21"/>
      <c r="E165" s="21"/>
      <c r="F165" s="21"/>
    </row>
    <row r="166" spans="4:6" x14ac:dyDescent="0.25">
      <c r="D166" s="21"/>
      <c r="E166" s="21"/>
      <c r="F166" s="21"/>
    </row>
    <row r="167" spans="4:6" x14ac:dyDescent="0.25">
      <c r="D167" s="21"/>
      <c r="E167" s="21"/>
      <c r="F167" s="21"/>
    </row>
    <row r="168" spans="4:6" x14ac:dyDescent="0.25">
      <c r="D168" s="21"/>
      <c r="E168" s="21"/>
      <c r="F168" s="21"/>
    </row>
    <row r="169" spans="4:6" x14ac:dyDescent="0.25">
      <c r="D169" s="21"/>
      <c r="E169" s="21"/>
      <c r="F169" s="21"/>
    </row>
    <row r="170" spans="4:6" x14ac:dyDescent="0.25">
      <c r="D170" s="21"/>
      <c r="E170" s="21"/>
      <c r="F170" s="21"/>
    </row>
    <row r="171" spans="4:6" x14ac:dyDescent="0.25">
      <c r="D171" s="21"/>
      <c r="E171" s="21"/>
      <c r="F171" s="21"/>
    </row>
    <row r="172" spans="4:6" x14ac:dyDescent="0.25">
      <c r="D172" s="21"/>
      <c r="E172" s="21"/>
      <c r="F172" s="21"/>
    </row>
    <row r="173" spans="4:6" x14ac:dyDescent="0.25">
      <c r="D173" s="21"/>
      <c r="E173" s="21"/>
      <c r="F173" s="21"/>
    </row>
    <row r="174" spans="4:6" x14ac:dyDescent="0.25">
      <c r="D174" s="21"/>
      <c r="E174" s="21"/>
      <c r="F174" s="21"/>
    </row>
    <row r="175" spans="4:6" x14ac:dyDescent="0.25">
      <c r="D175" s="21"/>
      <c r="E175" s="21"/>
      <c r="F175" s="21"/>
    </row>
    <row r="176" spans="4:6" x14ac:dyDescent="0.25">
      <c r="D176" s="21"/>
      <c r="E176" s="21"/>
      <c r="F176" s="21"/>
    </row>
    <row r="177" spans="4:6" x14ac:dyDescent="0.25">
      <c r="D177" s="21"/>
      <c r="E177" s="21"/>
      <c r="F177" s="21"/>
    </row>
    <row r="178" spans="4:6" x14ac:dyDescent="0.25">
      <c r="D178" s="21"/>
      <c r="E178" s="21"/>
      <c r="F178" s="21"/>
    </row>
    <row r="179" spans="4:6" x14ac:dyDescent="0.25">
      <c r="D179" s="21"/>
      <c r="E179" s="21"/>
      <c r="F179" s="21"/>
    </row>
    <row r="180" spans="4:6" x14ac:dyDescent="0.25">
      <c r="D180" s="21"/>
      <c r="E180" s="21"/>
      <c r="F180" s="21"/>
    </row>
    <row r="181" spans="4:6" x14ac:dyDescent="0.25">
      <c r="D181" s="21"/>
      <c r="E181" s="21"/>
      <c r="F181" s="21"/>
    </row>
    <row r="182" spans="4:6" x14ac:dyDescent="0.25">
      <c r="D182" s="21"/>
      <c r="E182" s="21"/>
      <c r="F182" s="21"/>
    </row>
    <row r="183" spans="4:6" x14ac:dyDescent="0.25">
      <c r="D183" s="21"/>
      <c r="E183" s="21"/>
      <c r="F183" s="21"/>
    </row>
    <row r="184" spans="4:6" x14ac:dyDescent="0.25">
      <c r="D184" s="21"/>
      <c r="E184" s="21"/>
      <c r="F184" s="21"/>
    </row>
    <row r="185" spans="4:6" x14ac:dyDescent="0.25">
      <c r="D185" s="21"/>
      <c r="E185" s="21"/>
      <c r="F185" s="21"/>
    </row>
    <row r="186" spans="4:6" x14ac:dyDescent="0.25">
      <c r="D186" s="21"/>
      <c r="E186" s="21"/>
      <c r="F186" s="21"/>
    </row>
    <row r="187" spans="4:6" x14ac:dyDescent="0.25">
      <c r="D187" s="21"/>
      <c r="E187" s="21"/>
      <c r="F187" s="21"/>
    </row>
    <row r="188" spans="4:6" x14ac:dyDescent="0.25">
      <c r="D188" s="21"/>
      <c r="E188" s="21"/>
      <c r="F188" s="21"/>
    </row>
    <row r="189" spans="4:6" x14ac:dyDescent="0.25">
      <c r="D189" s="21"/>
      <c r="E189" s="21"/>
      <c r="F189" s="21"/>
    </row>
    <row r="190" spans="4:6" x14ac:dyDescent="0.25">
      <c r="D190" s="21"/>
      <c r="E190" s="21"/>
      <c r="F190" s="21"/>
    </row>
    <row r="191" spans="4:6" x14ac:dyDescent="0.25">
      <c r="D191" s="21"/>
      <c r="E191" s="21"/>
      <c r="F191" s="21"/>
    </row>
    <row r="192" spans="4:6" x14ac:dyDescent="0.25">
      <c r="D192" s="21"/>
      <c r="E192" s="21"/>
      <c r="F192" s="21"/>
    </row>
    <row r="193" spans="4:6" x14ac:dyDescent="0.25">
      <c r="D193" s="21"/>
      <c r="E193" s="21"/>
      <c r="F193" s="21"/>
    </row>
    <row r="194" spans="4:6" x14ac:dyDescent="0.25">
      <c r="D194" s="21"/>
      <c r="E194" s="21"/>
      <c r="F194" s="21"/>
    </row>
    <row r="195" spans="4:6" x14ac:dyDescent="0.25">
      <c r="D195" s="21"/>
      <c r="E195" s="21"/>
      <c r="F195" s="21"/>
    </row>
    <row r="196" spans="4:6" x14ac:dyDescent="0.25">
      <c r="D196" s="21"/>
      <c r="E196" s="21"/>
      <c r="F196" s="21"/>
    </row>
    <row r="197" spans="4:6" x14ac:dyDescent="0.25">
      <c r="D197" s="21"/>
      <c r="E197" s="21"/>
      <c r="F197" s="21"/>
    </row>
    <row r="198" spans="4:6" x14ac:dyDescent="0.25">
      <c r="D198" s="21"/>
      <c r="E198" s="21"/>
      <c r="F198" s="21"/>
    </row>
    <row r="199" spans="4:6" x14ac:dyDescent="0.25">
      <c r="D199" s="21"/>
      <c r="E199" s="21"/>
      <c r="F199" s="21"/>
    </row>
    <row r="200" spans="4:6" x14ac:dyDescent="0.25">
      <c r="D200" s="21"/>
      <c r="E200" s="21"/>
      <c r="F200" s="21"/>
    </row>
    <row r="201" spans="4:6" x14ac:dyDescent="0.25">
      <c r="D201" s="21"/>
      <c r="E201" s="21"/>
      <c r="F201" s="21"/>
    </row>
    <row r="202" spans="4:6" x14ac:dyDescent="0.25">
      <c r="D202" s="21"/>
      <c r="E202" s="21"/>
      <c r="F202" s="21"/>
    </row>
    <row r="203" spans="4:6" x14ac:dyDescent="0.25">
      <c r="D203" s="21"/>
      <c r="E203" s="21"/>
      <c r="F203" s="21"/>
    </row>
    <row r="204" spans="4:6" x14ac:dyDescent="0.25">
      <c r="D204" s="21"/>
      <c r="E204" s="21"/>
      <c r="F204" s="21"/>
    </row>
    <row r="205" spans="4:6" x14ac:dyDescent="0.25">
      <c r="D205" s="21"/>
      <c r="E205" s="21"/>
      <c r="F205" s="21"/>
    </row>
    <row r="206" spans="4:6" x14ac:dyDescent="0.25">
      <c r="D206" s="21"/>
      <c r="E206" s="21"/>
      <c r="F206" s="21"/>
    </row>
    <row r="207" spans="4:6" x14ac:dyDescent="0.25">
      <c r="D207" s="21"/>
      <c r="E207" s="21"/>
      <c r="F207" s="21"/>
    </row>
    <row r="208" spans="4:6" x14ac:dyDescent="0.25">
      <c r="D208" s="21"/>
      <c r="E208" s="21"/>
      <c r="F208" s="21"/>
    </row>
    <row r="209" spans="4:6" x14ac:dyDescent="0.25">
      <c r="D209" s="21"/>
      <c r="E209" s="21"/>
      <c r="F209" s="21"/>
    </row>
    <row r="210" spans="4:6" x14ac:dyDescent="0.25">
      <c r="D210" s="21"/>
      <c r="E210" s="21"/>
      <c r="F210" s="21"/>
    </row>
    <row r="211" spans="4:6" x14ac:dyDescent="0.25">
      <c r="D211" s="21"/>
      <c r="E211" s="21"/>
      <c r="F211" s="21"/>
    </row>
    <row r="212" spans="4:6" x14ac:dyDescent="0.25">
      <c r="D212" s="21"/>
      <c r="E212" s="21"/>
      <c r="F212" s="21"/>
    </row>
    <row r="213" spans="4:6" x14ac:dyDescent="0.25">
      <c r="D213" s="21"/>
      <c r="E213" s="21"/>
      <c r="F213" s="21"/>
    </row>
    <row r="214" spans="4:6" x14ac:dyDescent="0.25">
      <c r="D214" s="21"/>
      <c r="E214" s="21"/>
      <c r="F214" s="21"/>
    </row>
    <row r="215" spans="4:6" x14ac:dyDescent="0.25">
      <c r="D215" s="21"/>
      <c r="E215" s="21"/>
      <c r="F215" s="21"/>
    </row>
    <row r="216" spans="4:6" x14ac:dyDescent="0.25">
      <c r="D216" s="21"/>
      <c r="E216" s="21"/>
      <c r="F216" s="21"/>
    </row>
    <row r="217" spans="4:6" x14ac:dyDescent="0.25">
      <c r="D217" s="21"/>
      <c r="E217" s="21"/>
      <c r="F217" s="21"/>
    </row>
    <row r="218" spans="4:6" x14ac:dyDescent="0.25">
      <c r="D218" s="21"/>
      <c r="E218" s="21"/>
      <c r="F218" s="21"/>
    </row>
    <row r="219" spans="4:6" x14ac:dyDescent="0.25">
      <c r="D219" s="21"/>
      <c r="E219" s="21"/>
      <c r="F219" s="21"/>
    </row>
    <row r="220" spans="4:6" x14ac:dyDescent="0.25">
      <c r="D220" s="21"/>
      <c r="E220" s="21"/>
      <c r="F220" s="21"/>
    </row>
    <row r="221" spans="4:6" x14ac:dyDescent="0.25">
      <c r="D221" s="21"/>
      <c r="E221" s="21"/>
      <c r="F221" s="21"/>
    </row>
    <row r="222" spans="4:6" x14ac:dyDescent="0.25">
      <c r="D222" s="21"/>
      <c r="E222" s="21"/>
      <c r="F222" s="21"/>
    </row>
    <row r="223" spans="4:6" x14ac:dyDescent="0.25">
      <c r="D223" s="21"/>
      <c r="E223" s="21"/>
      <c r="F223" s="21"/>
    </row>
    <row r="224" spans="4:6" x14ac:dyDescent="0.25">
      <c r="D224" s="21"/>
      <c r="E224" s="21"/>
      <c r="F224" s="21"/>
    </row>
    <row r="225" spans="4:6" x14ac:dyDescent="0.25">
      <c r="D225" s="21"/>
      <c r="E225" s="21"/>
      <c r="F225" s="21"/>
    </row>
    <row r="226" spans="4:6" x14ac:dyDescent="0.25">
      <c r="D226" s="21"/>
      <c r="E226" s="21"/>
      <c r="F226" s="21"/>
    </row>
    <row r="227" spans="4:6" x14ac:dyDescent="0.25">
      <c r="D227" s="21"/>
      <c r="E227" s="21"/>
      <c r="F227" s="21"/>
    </row>
    <row r="228" spans="4:6" x14ac:dyDescent="0.25">
      <c r="D228" s="21"/>
      <c r="E228" s="21"/>
      <c r="F228" s="21"/>
    </row>
    <row r="229" spans="4:6" x14ac:dyDescent="0.25">
      <c r="D229" s="21"/>
      <c r="E229" s="21"/>
      <c r="F229" s="21"/>
    </row>
    <row r="230" spans="4:6" x14ac:dyDescent="0.25">
      <c r="D230" s="21"/>
      <c r="E230" s="21"/>
      <c r="F230" s="21"/>
    </row>
    <row r="231" spans="4:6" x14ac:dyDescent="0.25">
      <c r="D231" s="21"/>
      <c r="E231" s="21"/>
      <c r="F231" s="21"/>
    </row>
    <row r="232" spans="4:6" x14ac:dyDescent="0.25">
      <c r="D232" s="21"/>
      <c r="E232" s="21"/>
      <c r="F232" s="21"/>
    </row>
    <row r="233" spans="4:6" x14ac:dyDescent="0.25">
      <c r="D233" s="21"/>
      <c r="E233" s="21"/>
      <c r="F233" s="21"/>
    </row>
    <row r="234" spans="4:6" x14ac:dyDescent="0.25">
      <c r="D234" s="21"/>
      <c r="E234" s="21"/>
      <c r="F234" s="21"/>
    </row>
    <row r="235" spans="4:6" x14ac:dyDescent="0.25">
      <c r="D235" s="21"/>
      <c r="E235" s="21"/>
      <c r="F235" s="21"/>
    </row>
    <row r="236" spans="4:6" x14ac:dyDescent="0.25">
      <c r="D236" s="21"/>
      <c r="E236" s="21"/>
      <c r="F236" s="21"/>
    </row>
    <row r="237" spans="4:6" x14ac:dyDescent="0.25">
      <c r="D237" s="21"/>
      <c r="E237" s="21"/>
      <c r="F237" s="21"/>
    </row>
    <row r="238" spans="4:6" x14ac:dyDescent="0.25">
      <c r="D238" s="21"/>
      <c r="E238" s="21"/>
      <c r="F238" s="21"/>
    </row>
    <row r="239" spans="4:6" x14ac:dyDescent="0.25">
      <c r="D239" s="21"/>
      <c r="E239" s="21"/>
      <c r="F239" s="21"/>
    </row>
    <row r="240" spans="4:6" x14ac:dyDescent="0.25">
      <c r="D240" s="21"/>
      <c r="E240" s="21"/>
      <c r="F240" s="21"/>
    </row>
    <row r="241" spans="4:6" x14ac:dyDescent="0.25">
      <c r="D241" s="21"/>
      <c r="E241" s="21"/>
      <c r="F241" s="21"/>
    </row>
    <row r="242" spans="4:6" x14ac:dyDescent="0.25">
      <c r="D242" s="21"/>
      <c r="E242" s="21"/>
      <c r="F242" s="21"/>
    </row>
    <row r="243" spans="4:6" x14ac:dyDescent="0.25">
      <c r="D243" s="21"/>
      <c r="E243" s="21"/>
      <c r="F243" s="21"/>
    </row>
    <row r="244" spans="4:6" x14ac:dyDescent="0.25">
      <c r="D244" s="21"/>
      <c r="E244" s="21"/>
      <c r="F244" s="21"/>
    </row>
    <row r="245" spans="4:6" x14ac:dyDescent="0.25">
      <c r="D245" s="21"/>
      <c r="E245" s="21"/>
      <c r="F245" s="21"/>
    </row>
    <row r="246" spans="4:6" x14ac:dyDescent="0.25">
      <c r="D246" s="21"/>
      <c r="E246" s="21"/>
      <c r="F246" s="21"/>
    </row>
    <row r="247" spans="4:6" x14ac:dyDescent="0.25">
      <c r="D247" s="21"/>
      <c r="E247" s="21"/>
      <c r="F247" s="21"/>
    </row>
    <row r="248" spans="4:6" x14ac:dyDescent="0.25">
      <c r="D248" s="21"/>
      <c r="E248" s="21"/>
      <c r="F248" s="21"/>
    </row>
    <row r="249" spans="4:6" x14ac:dyDescent="0.25">
      <c r="D249" s="21"/>
      <c r="E249" s="21"/>
      <c r="F249" s="21"/>
    </row>
  </sheetData>
  <mergeCells count="15">
    <mergeCell ref="A113:C113"/>
    <mergeCell ref="E1:F1"/>
    <mergeCell ref="A2:F2"/>
    <mergeCell ref="A3:F3"/>
    <mergeCell ref="A6:A7"/>
    <mergeCell ref="B6:B7"/>
    <mergeCell ref="C6:C7"/>
    <mergeCell ref="D6:D8"/>
    <mergeCell ref="E6:E8"/>
    <mergeCell ref="F6:F8"/>
    <mergeCell ref="A104:C104"/>
    <mergeCell ref="A109:B109"/>
    <mergeCell ref="A110:B110"/>
    <mergeCell ref="A111:B111"/>
    <mergeCell ref="A112:B112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opLeftCell="A76" zoomScaleNormal="100" workbookViewId="0">
      <selection activeCell="I25" sqref="I25"/>
    </sheetView>
  </sheetViews>
  <sheetFormatPr defaultRowHeight="15" x14ac:dyDescent="0.25"/>
  <cols>
    <col min="1" max="1" width="5.85546875" style="1" customWidth="1"/>
    <col min="2" max="2" width="8.7109375" style="1" customWidth="1"/>
    <col min="3" max="3" width="38.140625" style="1" customWidth="1"/>
    <col min="4" max="4" width="14" style="1" customWidth="1"/>
    <col min="5" max="5" width="13.85546875" style="1" customWidth="1"/>
    <col min="6" max="6" width="11.42578125" style="1" customWidth="1"/>
    <col min="7" max="16384" width="9.140625" style="1"/>
  </cols>
  <sheetData>
    <row r="1" spans="1:8" x14ac:dyDescent="0.25">
      <c r="E1" s="532" t="s">
        <v>159</v>
      </c>
      <c r="F1" s="532"/>
    </row>
    <row r="2" spans="1:8" ht="12.75" customHeight="1" x14ac:dyDescent="0.25">
      <c r="A2" s="533"/>
      <c r="B2" s="533"/>
      <c r="C2" s="533"/>
      <c r="D2" s="533"/>
      <c r="E2" s="533"/>
      <c r="F2" s="533"/>
      <c r="G2" s="2"/>
    </row>
    <row r="3" spans="1:8" ht="21.75" customHeight="1" thickBot="1" x14ac:dyDescent="0.3">
      <c r="A3" s="2"/>
      <c r="B3" s="2"/>
      <c r="C3" s="104" t="s">
        <v>160</v>
      </c>
      <c r="D3" s="2"/>
      <c r="E3" s="2"/>
      <c r="F3" s="2"/>
      <c r="G3" s="2"/>
    </row>
    <row r="4" spans="1:8" x14ac:dyDescent="0.25">
      <c r="A4" s="522" t="s">
        <v>3</v>
      </c>
      <c r="B4" s="524" t="s">
        <v>86</v>
      </c>
      <c r="C4" s="524" t="s">
        <v>87</v>
      </c>
      <c r="D4" s="536" t="s">
        <v>152</v>
      </c>
      <c r="E4" s="536" t="s">
        <v>207</v>
      </c>
      <c r="F4" s="539" t="s">
        <v>5</v>
      </c>
      <c r="G4" s="2"/>
    </row>
    <row r="5" spans="1:8" x14ac:dyDescent="0.25">
      <c r="A5" s="523"/>
      <c r="B5" s="525"/>
      <c r="C5" s="525"/>
      <c r="D5" s="537"/>
      <c r="E5" s="537"/>
      <c r="F5" s="540"/>
      <c r="G5" s="2"/>
    </row>
    <row r="6" spans="1:8" x14ac:dyDescent="0.25">
      <c r="A6" s="105"/>
      <c r="B6" s="106"/>
      <c r="C6" s="8"/>
      <c r="D6" s="538"/>
      <c r="E6" s="538"/>
      <c r="F6" s="541"/>
      <c r="G6" s="2"/>
    </row>
    <row r="7" spans="1:8" x14ac:dyDescent="0.25">
      <c r="A7" s="11">
        <v>1</v>
      </c>
      <c r="B7" s="12">
        <v>2</v>
      </c>
      <c r="C7" s="125">
        <v>3</v>
      </c>
      <c r="D7" s="201">
        <v>4</v>
      </c>
      <c r="E7" s="201">
        <v>5</v>
      </c>
      <c r="F7" s="202">
        <v>6</v>
      </c>
      <c r="G7" s="2"/>
    </row>
    <row r="8" spans="1:8" x14ac:dyDescent="0.25">
      <c r="A8" s="126" t="s">
        <v>6</v>
      </c>
      <c r="B8" s="127"/>
      <c r="C8" s="128" t="s">
        <v>7</v>
      </c>
      <c r="D8" s="19">
        <f>D9+D10</f>
        <v>92592.14</v>
      </c>
      <c r="E8" s="19">
        <f>E9+E10</f>
        <v>89968.7</v>
      </c>
      <c r="F8" s="20">
        <f t="shared" ref="F8:F43" si="0">E8/D8*100</f>
        <v>97.166670950687603</v>
      </c>
      <c r="G8" s="21"/>
    </row>
    <row r="9" spans="1:8" x14ac:dyDescent="0.25">
      <c r="A9" s="129"/>
      <c r="B9" s="130" t="s">
        <v>88</v>
      </c>
      <c r="C9" s="131" t="s">
        <v>89</v>
      </c>
      <c r="D9" s="132">
        <v>10250</v>
      </c>
      <c r="E9" s="132">
        <v>7626.56</v>
      </c>
      <c r="F9" s="133">
        <f t="shared" si="0"/>
        <v>74.405463414634156</v>
      </c>
      <c r="G9" s="2"/>
    </row>
    <row r="10" spans="1:8" x14ac:dyDescent="0.25">
      <c r="A10" s="129"/>
      <c r="B10" s="130" t="s">
        <v>90</v>
      </c>
      <c r="C10" s="131" t="s">
        <v>91</v>
      </c>
      <c r="D10" s="132">
        <v>82342.14</v>
      </c>
      <c r="E10" s="132">
        <v>82342.14</v>
      </c>
      <c r="F10" s="133">
        <f t="shared" si="0"/>
        <v>100</v>
      </c>
      <c r="G10" s="2"/>
    </row>
    <row r="11" spans="1:8" x14ac:dyDescent="0.25">
      <c r="A11" s="126" t="s">
        <v>12</v>
      </c>
      <c r="B11" s="127"/>
      <c r="C11" s="128" t="s">
        <v>13</v>
      </c>
      <c r="D11" s="33">
        <v>934952.95999999996</v>
      </c>
      <c r="E11" s="33">
        <v>284287.87</v>
      </c>
      <c r="F11" s="34">
        <f t="shared" si="0"/>
        <v>30.406649549513165</v>
      </c>
      <c r="G11" s="2"/>
    </row>
    <row r="12" spans="1:8" ht="25.5" x14ac:dyDescent="0.25">
      <c r="A12" s="129"/>
      <c r="B12" s="134">
        <v>15013</v>
      </c>
      <c r="C12" s="135" t="s">
        <v>92</v>
      </c>
      <c r="D12" s="132">
        <v>934952.95999999996</v>
      </c>
      <c r="E12" s="132">
        <v>284287.87</v>
      </c>
      <c r="F12" s="133">
        <f t="shared" si="0"/>
        <v>30.406649549513165</v>
      </c>
      <c r="G12" s="2"/>
    </row>
    <row r="13" spans="1:8" ht="25.5" x14ac:dyDescent="0.25">
      <c r="A13" s="126" t="s">
        <v>93</v>
      </c>
      <c r="B13" s="127"/>
      <c r="C13" s="136" t="s">
        <v>94</v>
      </c>
      <c r="D13" s="33">
        <v>11500</v>
      </c>
      <c r="E13" s="33">
        <v>4000.94</v>
      </c>
      <c r="F13" s="34">
        <f t="shared" si="0"/>
        <v>34.79078260869565</v>
      </c>
      <c r="G13" s="2"/>
    </row>
    <row r="14" spans="1:8" x14ac:dyDescent="0.25">
      <c r="A14" s="129"/>
      <c r="B14" s="134">
        <v>40002</v>
      </c>
      <c r="C14" s="131" t="s">
        <v>95</v>
      </c>
      <c r="D14" s="132">
        <v>11500</v>
      </c>
      <c r="E14" s="132">
        <v>4000.94</v>
      </c>
      <c r="F14" s="133">
        <f t="shared" si="0"/>
        <v>34.79078260869565</v>
      </c>
      <c r="G14" s="2"/>
    </row>
    <row r="15" spans="1:8" x14ac:dyDescent="0.25">
      <c r="A15" s="126" t="s">
        <v>15</v>
      </c>
      <c r="B15" s="127"/>
      <c r="C15" s="128" t="s">
        <v>16</v>
      </c>
      <c r="D15" s="33">
        <v>39900</v>
      </c>
      <c r="E15" s="33">
        <v>19682</v>
      </c>
      <c r="F15" s="34">
        <f t="shared" si="0"/>
        <v>49.32832080200501</v>
      </c>
      <c r="G15" s="2"/>
    </row>
    <row r="16" spans="1:8" x14ac:dyDescent="0.25">
      <c r="A16" s="129"/>
      <c r="B16" s="134">
        <v>50095</v>
      </c>
      <c r="C16" s="131" t="s">
        <v>96</v>
      </c>
      <c r="D16" s="132">
        <v>39900</v>
      </c>
      <c r="E16" s="132">
        <v>19682</v>
      </c>
      <c r="F16" s="133">
        <f t="shared" si="0"/>
        <v>49.32832080200501</v>
      </c>
      <c r="G16" s="2"/>
      <c r="H16" s="2"/>
    </row>
    <row r="17" spans="1:8" x14ac:dyDescent="0.25">
      <c r="A17" s="126" t="s">
        <v>18</v>
      </c>
      <c r="B17" s="127"/>
      <c r="C17" s="128" t="s">
        <v>19</v>
      </c>
      <c r="D17" s="33">
        <f>D18+D19</f>
        <v>2118036</v>
      </c>
      <c r="E17" s="33">
        <f>E18+E19</f>
        <v>756981.29</v>
      </c>
      <c r="F17" s="34">
        <f t="shared" si="0"/>
        <v>35.739774489196598</v>
      </c>
      <c r="G17" s="21"/>
      <c r="H17" s="21"/>
    </row>
    <row r="18" spans="1:8" x14ac:dyDescent="0.25">
      <c r="A18" s="137"/>
      <c r="B18" s="138">
        <v>60014</v>
      </c>
      <c r="C18" s="139" t="s">
        <v>97</v>
      </c>
      <c r="D18" s="132">
        <v>100000</v>
      </c>
      <c r="E18" s="132">
        <v>56473.01</v>
      </c>
      <c r="F18" s="133">
        <f t="shared" si="0"/>
        <v>56.473010000000002</v>
      </c>
      <c r="G18" s="2"/>
      <c r="H18" s="2"/>
    </row>
    <row r="19" spans="1:8" x14ac:dyDescent="0.25">
      <c r="A19" s="140"/>
      <c r="B19" s="141">
        <v>60016</v>
      </c>
      <c r="C19" s="142" t="s">
        <v>98</v>
      </c>
      <c r="D19" s="132">
        <v>2018036</v>
      </c>
      <c r="E19" s="132">
        <v>700508.28</v>
      </c>
      <c r="F19" s="133">
        <f t="shared" si="0"/>
        <v>34.71237777720517</v>
      </c>
      <c r="G19" s="2"/>
      <c r="H19" s="2"/>
    </row>
    <row r="20" spans="1:8" x14ac:dyDescent="0.25">
      <c r="A20" s="143">
        <v>630</v>
      </c>
      <c r="B20" s="147"/>
      <c r="C20" s="57" t="s">
        <v>99</v>
      </c>
      <c r="D20" s="33">
        <v>4372</v>
      </c>
      <c r="E20" s="33">
        <v>0</v>
      </c>
      <c r="F20" s="34">
        <f t="shared" si="0"/>
        <v>0</v>
      </c>
      <c r="G20" s="2"/>
      <c r="H20" s="2"/>
    </row>
    <row r="21" spans="1:8" x14ac:dyDescent="0.25">
      <c r="A21" s="140"/>
      <c r="B21" s="141">
        <v>63095</v>
      </c>
      <c r="C21" s="205" t="s">
        <v>96</v>
      </c>
      <c r="D21" s="132">
        <v>4372</v>
      </c>
      <c r="E21" s="132">
        <v>0</v>
      </c>
      <c r="F21" s="133">
        <f t="shared" si="0"/>
        <v>0</v>
      </c>
      <c r="G21" s="2"/>
      <c r="H21" s="2"/>
    </row>
    <row r="22" spans="1:8" x14ac:dyDescent="0.25">
      <c r="A22" s="143">
        <v>700</v>
      </c>
      <c r="B22" s="147"/>
      <c r="C22" s="145" t="s">
        <v>23</v>
      </c>
      <c r="D22" s="33">
        <f>D23+D24</f>
        <v>177850</v>
      </c>
      <c r="E22" s="33">
        <f>E23+E24</f>
        <v>103034.59</v>
      </c>
      <c r="F22" s="34">
        <f t="shared" si="0"/>
        <v>57.933421422547092</v>
      </c>
      <c r="G22" s="21"/>
      <c r="H22" s="21"/>
    </row>
    <row r="23" spans="1:8" x14ac:dyDescent="0.25">
      <c r="A23" s="148"/>
      <c r="B23" s="149">
        <v>70005</v>
      </c>
      <c r="C23" s="139" t="s">
        <v>100</v>
      </c>
      <c r="D23" s="132">
        <v>32000</v>
      </c>
      <c r="E23" s="132">
        <v>12270.64</v>
      </c>
      <c r="F23" s="133">
        <f t="shared" si="0"/>
        <v>38.345750000000002</v>
      </c>
      <c r="G23" s="2"/>
      <c r="H23" s="2"/>
    </row>
    <row r="24" spans="1:8" x14ac:dyDescent="0.25">
      <c r="A24" s="148"/>
      <c r="B24" s="138">
        <v>70095</v>
      </c>
      <c r="C24" s="139" t="s">
        <v>96</v>
      </c>
      <c r="D24" s="132">
        <v>145850</v>
      </c>
      <c r="E24" s="132">
        <v>90763.95</v>
      </c>
      <c r="F24" s="133">
        <f t="shared" si="0"/>
        <v>62.231025025711354</v>
      </c>
      <c r="G24" s="2"/>
      <c r="H24" s="2"/>
    </row>
    <row r="25" spans="1:8" x14ac:dyDescent="0.25">
      <c r="A25" s="150">
        <v>710</v>
      </c>
      <c r="B25" s="151"/>
      <c r="C25" s="152" t="s">
        <v>28</v>
      </c>
      <c r="D25" s="33">
        <f>D26+D27</f>
        <v>180400</v>
      </c>
      <c r="E25" s="33">
        <f>E26+E27</f>
        <v>57889.45</v>
      </c>
      <c r="F25" s="34">
        <f t="shared" si="0"/>
        <v>32.089495565410196</v>
      </c>
      <c r="G25" s="2"/>
      <c r="H25" s="2"/>
    </row>
    <row r="26" spans="1:8" x14ac:dyDescent="0.25">
      <c r="A26" s="153"/>
      <c r="B26" s="154">
        <v>71004</v>
      </c>
      <c r="C26" s="155" t="s">
        <v>101</v>
      </c>
      <c r="D26" s="132">
        <v>175600</v>
      </c>
      <c r="E26" s="132">
        <v>57889.45</v>
      </c>
      <c r="F26" s="133">
        <f t="shared" si="0"/>
        <v>32.96665717539863</v>
      </c>
      <c r="G26" s="2"/>
      <c r="H26" s="2"/>
    </row>
    <row r="27" spans="1:8" x14ac:dyDescent="0.25">
      <c r="A27" s="153"/>
      <c r="B27" s="154">
        <v>71035</v>
      </c>
      <c r="C27" s="155" t="s">
        <v>102</v>
      </c>
      <c r="D27" s="132">
        <v>4800</v>
      </c>
      <c r="E27" s="132">
        <v>0</v>
      </c>
      <c r="F27" s="133">
        <f t="shared" si="0"/>
        <v>0</v>
      </c>
      <c r="G27" s="2"/>
      <c r="H27" s="2"/>
    </row>
    <row r="28" spans="1:8" x14ac:dyDescent="0.25">
      <c r="A28" s="150">
        <v>750</v>
      </c>
      <c r="B28" s="151"/>
      <c r="C28" s="152" t="s">
        <v>30</v>
      </c>
      <c r="D28" s="33">
        <f>D29+D30+D31+D32+D33</f>
        <v>4510565</v>
      </c>
      <c r="E28" s="33">
        <f>E29+E30+E31+E32+E33</f>
        <v>2212348.54</v>
      </c>
      <c r="F28" s="34">
        <f t="shared" si="0"/>
        <v>49.048146739931695</v>
      </c>
      <c r="G28" s="21"/>
      <c r="H28" s="21"/>
    </row>
    <row r="29" spans="1:8" x14ac:dyDescent="0.25">
      <c r="A29" s="153"/>
      <c r="B29" s="154">
        <v>75011</v>
      </c>
      <c r="C29" s="155" t="s">
        <v>103</v>
      </c>
      <c r="D29" s="132">
        <v>324361</v>
      </c>
      <c r="E29" s="132">
        <v>165556.76999999999</v>
      </c>
      <c r="F29" s="133">
        <f t="shared" si="0"/>
        <v>51.040898875018883</v>
      </c>
      <c r="G29" s="2"/>
      <c r="H29" s="2"/>
    </row>
    <row r="30" spans="1:8" x14ac:dyDescent="0.25">
      <c r="A30" s="153"/>
      <c r="B30" s="154">
        <v>75022</v>
      </c>
      <c r="C30" s="155" t="s">
        <v>104</v>
      </c>
      <c r="D30" s="132">
        <v>196500</v>
      </c>
      <c r="E30" s="132">
        <v>77126.59</v>
      </c>
      <c r="F30" s="133">
        <f t="shared" si="0"/>
        <v>39.250173027989824</v>
      </c>
      <c r="G30" s="2"/>
      <c r="H30" s="2"/>
    </row>
    <row r="31" spans="1:8" ht="25.5" x14ac:dyDescent="0.25">
      <c r="A31" s="153"/>
      <c r="B31" s="154">
        <v>75023</v>
      </c>
      <c r="C31" s="156" t="s">
        <v>105</v>
      </c>
      <c r="D31" s="132">
        <v>3436385</v>
      </c>
      <c r="E31" s="132">
        <v>1764078.91</v>
      </c>
      <c r="F31" s="133">
        <f t="shared" si="0"/>
        <v>51.335310507990229</v>
      </c>
      <c r="G31" s="2"/>
      <c r="H31" s="2"/>
    </row>
    <row r="32" spans="1:8" ht="25.5" x14ac:dyDescent="0.25">
      <c r="A32" s="153"/>
      <c r="B32" s="154">
        <v>75075</v>
      </c>
      <c r="C32" s="156" t="s">
        <v>106</v>
      </c>
      <c r="D32" s="132">
        <v>493319</v>
      </c>
      <c r="E32" s="132">
        <v>172949.56</v>
      </c>
      <c r="F32" s="133">
        <f t="shared" si="0"/>
        <v>35.058361830782921</v>
      </c>
      <c r="G32" s="2"/>
      <c r="H32" s="2"/>
    </row>
    <row r="33" spans="1:8" x14ac:dyDescent="0.25">
      <c r="A33" s="153"/>
      <c r="B33" s="154">
        <v>75095</v>
      </c>
      <c r="C33" s="155" t="s">
        <v>96</v>
      </c>
      <c r="D33" s="132">
        <v>60000</v>
      </c>
      <c r="E33" s="132">
        <v>32636.71</v>
      </c>
      <c r="F33" s="133">
        <f t="shared" si="0"/>
        <v>54.394516666666668</v>
      </c>
      <c r="G33" s="2"/>
      <c r="H33" s="2"/>
    </row>
    <row r="34" spans="1:8" ht="38.25" x14ac:dyDescent="0.25">
      <c r="A34" s="150">
        <v>751</v>
      </c>
      <c r="B34" s="151"/>
      <c r="C34" s="157" t="s">
        <v>33</v>
      </c>
      <c r="D34" s="33">
        <v>1937</v>
      </c>
      <c r="E34" s="33">
        <v>775.63</v>
      </c>
      <c r="F34" s="34">
        <f t="shared" si="0"/>
        <v>40.042849767681979</v>
      </c>
      <c r="G34" s="21"/>
      <c r="H34" s="21"/>
    </row>
    <row r="35" spans="1:8" ht="25.5" x14ac:dyDescent="0.25">
      <c r="A35" s="153"/>
      <c r="B35" s="154">
        <v>75101</v>
      </c>
      <c r="C35" s="156" t="s">
        <v>107</v>
      </c>
      <c r="D35" s="132">
        <v>1937</v>
      </c>
      <c r="E35" s="132">
        <v>775.63</v>
      </c>
      <c r="F35" s="133">
        <f t="shared" si="0"/>
        <v>40.042849767681979</v>
      </c>
      <c r="G35" s="2"/>
      <c r="H35" s="2"/>
    </row>
    <row r="36" spans="1:8" ht="23.25" customHeight="1" x14ac:dyDescent="0.25">
      <c r="A36" s="150">
        <v>754</v>
      </c>
      <c r="B36" s="151"/>
      <c r="C36" s="157" t="s">
        <v>34</v>
      </c>
      <c r="D36" s="33">
        <f>D37+D38+D39</f>
        <v>371493</v>
      </c>
      <c r="E36" s="33">
        <f>E37+E38+E39</f>
        <v>192069.56</v>
      </c>
      <c r="F36" s="34">
        <f t="shared" si="0"/>
        <v>51.702067064520726</v>
      </c>
      <c r="G36" s="21"/>
      <c r="H36" s="21"/>
    </row>
    <row r="37" spans="1:8" x14ac:dyDescent="0.25">
      <c r="A37" s="153"/>
      <c r="B37" s="154">
        <v>75404</v>
      </c>
      <c r="C37" s="155" t="s">
        <v>108</v>
      </c>
      <c r="D37" s="132">
        <v>35000</v>
      </c>
      <c r="E37" s="132">
        <v>3680</v>
      </c>
      <c r="F37" s="133">
        <f t="shared" si="0"/>
        <v>10.514285714285714</v>
      </c>
      <c r="G37" s="2"/>
      <c r="H37" s="2"/>
    </row>
    <row r="38" spans="1:8" x14ac:dyDescent="0.25">
      <c r="A38" s="153"/>
      <c r="B38" s="154">
        <v>75412</v>
      </c>
      <c r="C38" s="155" t="s">
        <v>109</v>
      </c>
      <c r="D38" s="132">
        <v>331693</v>
      </c>
      <c r="E38" s="132">
        <v>184436.59</v>
      </c>
      <c r="F38" s="133">
        <f t="shared" si="0"/>
        <v>55.604607272387419</v>
      </c>
      <c r="G38" s="2"/>
      <c r="H38" s="2"/>
    </row>
    <row r="39" spans="1:8" x14ac:dyDescent="0.25">
      <c r="A39" s="174"/>
      <c r="B39" s="134">
        <v>75414</v>
      </c>
      <c r="C39" s="131" t="s">
        <v>110</v>
      </c>
      <c r="D39" s="175">
        <v>4800</v>
      </c>
      <c r="E39" s="175">
        <v>3952.97</v>
      </c>
      <c r="F39" s="176">
        <f t="shared" si="0"/>
        <v>82.353541666666658</v>
      </c>
      <c r="G39" s="2"/>
      <c r="H39" s="2"/>
    </row>
    <row r="40" spans="1:8" x14ac:dyDescent="0.25">
      <c r="A40" s="143">
        <v>757</v>
      </c>
      <c r="B40" s="147"/>
      <c r="C40" s="145" t="s">
        <v>111</v>
      </c>
      <c r="D40" s="33">
        <v>969000</v>
      </c>
      <c r="E40" s="33">
        <v>225589.64</v>
      </c>
      <c r="F40" s="34">
        <f t="shared" si="0"/>
        <v>23.280664602683178</v>
      </c>
      <c r="G40" s="2"/>
      <c r="H40" s="2"/>
    </row>
    <row r="41" spans="1:8" ht="36.75" customHeight="1" x14ac:dyDescent="0.25">
      <c r="A41" s="140"/>
      <c r="B41" s="141">
        <v>75702</v>
      </c>
      <c r="C41" s="146" t="s">
        <v>112</v>
      </c>
      <c r="D41" s="175">
        <v>969000</v>
      </c>
      <c r="E41" s="175">
        <v>225589.64</v>
      </c>
      <c r="F41" s="176">
        <f t="shared" si="0"/>
        <v>23.280664602683178</v>
      </c>
      <c r="G41" s="2"/>
      <c r="H41" s="2"/>
    </row>
    <row r="42" spans="1:8" x14ac:dyDescent="0.25">
      <c r="A42" s="143">
        <v>758</v>
      </c>
      <c r="B42" s="147"/>
      <c r="C42" s="57" t="s">
        <v>50</v>
      </c>
      <c r="D42" s="33">
        <f>D43+D47+D48</f>
        <v>883806</v>
      </c>
      <c r="E42" s="33">
        <f>E43+E47+E48</f>
        <v>256712</v>
      </c>
      <c r="F42" s="34">
        <f t="shared" si="0"/>
        <v>29.046193395383153</v>
      </c>
      <c r="G42" s="21"/>
      <c r="H42" s="21"/>
    </row>
    <row r="43" spans="1:8" ht="15.75" thickBot="1" x14ac:dyDescent="0.3">
      <c r="A43" s="158"/>
      <c r="B43" s="159">
        <v>75814</v>
      </c>
      <c r="C43" s="160" t="s">
        <v>113</v>
      </c>
      <c r="D43" s="161">
        <v>20000</v>
      </c>
      <c r="E43" s="161">
        <v>4804</v>
      </c>
      <c r="F43" s="162">
        <f t="shared" si="0"/>
        <v>24.02</v>
      </c>
      <c r="G43" s="2"/>
      <c r="H43" s="2"/>
    </row>
    <row r="44" spans="1:8" x14ac:dyDescent="0.25">
      <c r="A44" s="163"/>
      <c r="B44" s="163"/>
      <c r="C44" s="164"/>
      <c r="D44" s="165"/>
      <c r="E44" s="165"/>
      <c r="F44" s="165"/>
      <c r="G44" s="2"/>
      <c r="H44" s="2"/>
    </row>
    <row r="45" spans="1:8" ht="15.75" thickBot="1" x14ac:dyDescent="0.3">
      <c r="A45" s="177"/>
      <c r="B45" s="177"/>
      <c r="C45" s="178"/>
      <c r="D45" s="179"/>
      <c r="E45" s="179"/>
      <c r="F45" s="179"/>
      <c r="G45" s="2"/>
      <c r="H45" s="2"/>
    </row>
    <row r="46" spans="1:8" x14ac:dyDescent="0.25">
      <c r="A46" s="46">
        <v>1</v>
      </c>
      <c r="B46" s="199">
        <v>2</v>
      </c>
      <c r="C46" s="200">
        <v>3</v>
      </c>
      <c r="D46" s="48">
        <v>4</v>
      </c>
      <c r="E46" s="48">
        <v>5</v>
      </c>
      <c r="F46" s="49">
        <v>6</v>
      </c>
      <c r="G46" s="2"/>
      <c r="H46" s="2"/>
    </row>
    <row r="47" spans="1:8" x14ac:dyDescent="0.25">
      <c r="A47" s="153"/>
      <c r="B47" s="154">
        <v>75818</v>
      </c>
      <c r="C47" s="155" t="s">
        <v>114</v>
      </c>
      <c r="D47" s="132">
        <v>360000</v>
      </c>
      <c r="E47" s="132">
        <v>0</v>
      </c>
      <c r="F47" s="133">
        <f t="shared" ref="F47:F82" si="1">E47/D47*100</f>
        <v>0</v>
      </c>
      <c r="G47" s="2"/>
      <c r="H47" s="2"/>
    </row>
    <row r="48" spans="1:8" ht="25.5" x14ac:dyDescent="0.25">
      <c r="A48" s="153"/>
      <c r="B48" s="154">
        <v>75831</v>
      </c>
      <c r="C48" s="156" t="s">
        <v>115</v>
      </c>
      <c r="D48" s="132">
        <v>503806</v>
      </c>
      <c r="E48" s="132">
        <v>251908</v>
      </c>
      <c r="F48" s="133">
        <f t="shared" si="1"/>
        <v>50.000992445504821</v>
      </c>
      <c r="G48" s="2"/>
      <c r="H48" s="2"/>
    </row>
    <row r="49" spans="1:8" x14ac:dyDescent="0.25">
      <c r="A49" s="150">
        <v>801</v>
      </c>
      <c r="B49" s="151"/>
      <c r="C49" s="152" t="s">
        <v>53</v>
      </c>
      <c r="D49" s="33">
        <f>D50+D51+D52+D53+D54+D55+D56+D57</f>
        <v>15800772.35</v>
      </c>
      <c r="E49" s="33">
        <f>E50+E51+E52+E53+E54+E55+E56+E57</f>
        <v>8193535.8500000006</v>
      </c>
      <c r="F49" s="34">
        <f t="shared" si="1"/>
        <v>51.855286998043496</v>
      </c>
      <c r="G49" s="21"/>
      <c r="H49" s="21"/>
    </row>
    <row r="50" spans="1:8" x14ac:dyDescent="0.25">
      <c r="A50" s="153"/>
      <c r="B50" s="154">
        <v>80101</v>
      </c>
      <c r="C50" s="155" t="s">
        <v>116</v>
      </c>
      <c r="D50" s="132">
        <v>8109648</v>
      </c>
      <c r="E50" s="132">
        <v>4181393.27</v>
      </c>
      <c r="F50" s="133">
        <f t="shared" si="1"/>
        <v>51.560724583853698</v>
      </c>
      <c r="G50" s="2"/>
      <c r="H50" s="2"/>
    </row>
    <row r="51" spans="1:8" ht="25.5" x14ac:dyDescent="0.25">
      <c r="A51" s="153"/>
      <c r="B51" s="154">
        <v>80103</v>
      </c>
      <c r="C51" s="156" t="s">
        <v>117</v>
      </c>
      <c r="D51" s="132">
        <v>600519</v>
      </c>
      <c r="E51" s="132">
        <v>337252.39</v>
      </c>
      <c r="F51" s="133">
        <f t="shared" si="1"/>
        <v>56.160153134205579</v>
      </c>
      <c r="G51" s="2"/>
      <c r="H51" s="2"/>
    </row>
    <row r="52" spans="1:8" x14ac:dyDescent="0.25">
      <c r="A52" s="153"/>
      <c r="B52" s="154">
        <v>80104</v>
      </c>
      <c r="C52" s="155" t="s">
        <v>118</v>
      </c>
      <c r="D52" s="132">
        <v>2406854.35</v>
      </c>
      <c r="E52" s="132">
        <v>1211035.67</v>
      </c>
      <c r="F52" s="133">
        <f t="shared" si="1"/>
        <v>50.316117799151407</v>
      </c>
      <c r="G52" s="2"/>
      <c r="H52" s="2"/>
    </row>
    <row r="53" spans="1:8" x14ac:dyDescent="0.25">
      <c r="A53" s="153"/>
      <c r="B53" s="154">
        <v>80110</v>
      </c>
      <c r="C53" s="155" t="s">
        <v>119</v>
      </c>
      <c r="D53" s="132">
        <v>3465598</v>
      </c>
      <c r="E53" s="132">
        <v>1809973.84</v>
      </c>
      <c r="F53" s="133">
        <f t="shared" si="1"/>
        <v>52.226883787444478</v>
      </c>
      <c r="G53" s="2"/>
      <c r="H53" s="2"/>
    </row>
    <row r="54" spans="1:8" x14ac:dyDescent="0.25">
      <c r="A54" s="153"/>
      <c r="B54" s="154">
        <v>80113</v>
      </c>
      <c r="C54" s="155" t="s">
        <v>120</v>
      </c>
      <c r="D54" s="132">
        <v>502886.29</v>
      </c>
      <c r="E54" s="132">
        <v>304338.33</v>
      </c>
      <c r="F54" s="133">
        <f t="shared" si="1"/>
        <v>60.518319161176578</v>
      </c>
      <c r="G54" s="2"/>
      <c r="H54" s="2"/>
    </row>
    <row r="55" spans="1:8" ht="25.5" x14ac:dyDescent="0.25">
      <c r="A55" s="153"/>
      <c r="B55" s="154">
        <v>80114</v>
      </c>
      <c r="C55" s="156" t="s">
        <v>121</v>
      </c>
      <c r="D55" s="132">
        <v>557886</v>
      </c>
      <c r="E55" s="132">
        <v>270857.15000000002</v>
      </c>
      <c r="F55" s="133">
        <f t="shared" si="1"/>
        <v>48.550626830571126</v>
      </c>
      <c r="G55" s="2"/>
      <c r="H55" s="2"/>
    </row>
    <row r="56" spans="1:8" x14ac:dyDescent="0.25">
      <c r="A56" s="153"/>
      <c r="B56" s="154">
        <v>80146</v>
      </c>
      <c r="C56" s="155" t="s">
        <v>122</v>
      </c>
      <c r="D56" s="132">
        <v>74650</v>
      </c>
      <c r="E56" s="132">
        <v>22243.07</v>
      </c>
      <c r="F56" s="133">
        <f t="shared" si="1"/>
        <v>29.796476892163433</v>
      </c>
      <c r="G56" s="2"/>
      <c r="H56" s="2"/>
    </row>
    <row r="57" spans="1:8" x14ac:dyDescent="0.25">
      <c r="A57" s="153"/>
      <c r="B57" s="154">
        <v>80195</v>
      </c>
      <c r="C57" s="155" t="s">
        <v>96</v>
      </c>
      <c r="D57" s="132">
        <v>82730.710000000006</v>
      </c>
      <c r="E57" s="132">
        <v>56442.13</v>
      </c>
      <c r="F57" s="133">
        <f t="shared" si="1"/>
        <v>68.223915883231257</v>
      </c>
      <c r="G57" s="2"/>
      <c r="H57" s="2"/>
    </row>
    <row r="58" spans="1:8" x14ac:dyDescent="0.25">
      <c r="A58" s="150">
        <v>851</v>
      </c>
      <c r="B58" s="151"/>
      <c r="C58" s="152" t="s">
        <v>56</v>
      </c>
      <c r="D58" s="33">
        <f>D59+D60+D61</f>
        <v>380700</v>
      </c>
      <c r="E58" s="33">
        <f>E59+E60+E61</f>
        <v>194581.2</v>
      </c>
      <c r="F58" s="34">
        <f t="shared" si="1"/>
        <v>51.11142631993696</v>
      </c>
      <c r="G58" s="21"/>
      <c r="H58" s="21"/>
    </row>
    <row r="59" spans="1:8" x14ac:dyDescent="0.25">
      <c r="A59" s="153"/>
      <c r="B59" s="154">
        <v>85153</v>
      </c>
      <c r="C59" s="155" t="s">
        <v>123</v>
      </c>
      <c r="D59" s="132">
        <v>3780</v>
      </c>
      <c r="E59" s="132">
        <v>1280</v>
      </c>
      <c r="F59" s="133">
        <f t="shared" si="1"/>
        <v>33.862433862433861</v>
      </c>
      <c r="G59" s="2"/>
      <c r="H59" s="2"/>
    </row>
    <row r="60" spans="1:8" x14ac:dyDescent="0.25">
      <c r="A60" s="153"/>
      <c r="B60" s="154">
        <v>85154</v>
      </c>
      <c r="C60" s="155" t="s">
        <v>124</v>
      </c>
      <c r="D60" s="132">
        <v>190520</v>
      </c>
      <c r="E60" s="132">
        <v>102961.79</v>
      </c>
      <c r="F60" s="133">
        <f t="shared" si="1"/>
        <v>54.042509972706277</v>
      </c>
      <c r="G60" s="2"/>
      <c r="H60" s="2"/>
    </row>
    <row r="61" spans="1:8" x14ac:dyDescent="0.25">
      <c r="A61" s="153"/>
      <c r="B61" s="154">
        <v>85195</v>
      </c>
      <c r="C61" s="155" t="s">
        <v>96</v>
      </c>
      <c r="D61" s="132">
        <v>186400</v>
      </c>
      <c r="E61" s="132">
        <v>90339.41</v>
      </c>
      <c r="F61" s="133">
        <f t="shared" si="1"/>
        <v>48.465348712446357</v>
      </c>
      <c r="G61" s="2"/>
      <c r="H61" s="2"/>
    </row>
    <row r="62" spans="1:8" x14ac:dyDescent="0.25">
      <c r="A62" s="150">
        <v>852</v>
      </c>
      <c r="B62" s="151"/>
      <c r="C62" s="152" t="s">
        <v>57</v>
      </c>
      <c r="D62" s="33">
        <f>D63+D64+D65+D66+D67+D68+D69+D70+D71+D72</f>
        <v>5184179</v>
      </c>
      <c r="E62" s="33">
        <f>E63+E64+E65+E66+E67+E68+E69+E70+E71+E72</f>
        <v>2428494.7599999998</v>
      </c>
      <c r="F62" s="34">
        <f t="shared" si="1"/>
        <v>46.844346231100424</v>
      </c>
      <c r="G62" s="21"/>
      <c r="H62" s="21"/>
    </row>
    <row r="63" spans="1:8" x14ac:dyDescent="0.25">
      <c r="A63" s="153"/>
      <c r="B63" s="154">
        <v>85202</v>
      </c>
      <c r="C63" s="155" t="s">
        <v>125</v>
      </c>
      <c r="D63" s="132">
        <v>50000</v>
      </c>
      <c r="E63" s="132">
        <v>22382.52</v>
      </c>
      <c r="F63" s="133">
        <f t="shared" si="1"/>
        <v>44.765039999999999</v>
      </c>
      <c r="G63" s="2"/>
      <c r="H63" s="2"/>
    </row>
    <row r="64" spans="1:8" ht="25.5" x14ac:dyDescent="0.25">
      <c r="A64" s="153"/>
      <c r="B64" s="154">
        <v>85205</v>
      </c>
      <c r="C64" s="156" t="s">
        <v>156</v>
      </c>
      <c r="D64" s="132">
        <v>5000</v>
      </c>
      <c r="E64" s="132">
        <v>89.7</v>
      </c>
      <c r="F64" s="133">
        <f t="shared" si="1"/>
        <v>1.794</v>
      </c>
      <c r="G64" s="2"/>
      <c r="H64" s="2"/>
    </row>
    <row r="65" spans="1:8" ht="49.5" customHeight="1" x14ac:dyDescent="0.25">
      <c r="A65" s="153"/>
      <c r="B65" s="154">
        <v>85212</v>
      </c>
      <c r="C65" s="156" t="s">
        <v>126</v>
      </c>
      <c r="D65" s="132">
        <v>3097079</v>
      </c>
      <c r="E65" s="132">
        <v>1456208.51</v>
      </c>
      <c r="F65" s="133">
        <f t="shared" si="1"/>
        <v>47.018771881505124</v>
      </c>
      <c r="G65" s="2"/>
      <c r="H65" s="2"/>
    </row>
    <row r="66" spans="1:8" ht="75.75" customHeight="1" x14ac:dyDescent="0.25">
      <c r="A66" s="153"/>
      <c r="B66" s="154">
        <v>85213</v>
      </c>
      <c r="C66" s="156" t="s">
        <v>127</v>
      </c>
      <c r="D66" s="132">
        <v>16250</v>
      </c>
      <c r="E66" s="132">
        <v>7862.42</v>
      </c>
      <c r="F66" s="133">
        <f t="shared" si="1"/>
        <v>48.384123076923082</v>
      </c>
      <c r="G66" s="2"/>
      <c r="H66" s="2"/>
    </row>
    <row r="67" spans="1:8" ht="23.25" customHeight="1" x14ac:dyDescent="0.25">
      <c r="A67" s="153"/>
      <c r="B67" s="154">
        <v>85214</v>
      </c>
      <c r="C67" s="156" t="s">
        <v>128</v>
      </c>
      <c r="D67" s="132">
        <v>342000</v>
      </c>
      <c r="E67" s="132">
        <v>114742.96</v>
      </c>
      <c r="F67" s="133">
        <f t="shared" si="1"/>
        <v>33.550573099415203</v>
      </c>
      <c r="G67" s="2"/>
      <c r="H67" s="2"/>
    </row>
    <row r="68" spans="1:8" x14ac:dyDescent="0.25">
      <c r="A68" s="153"/>
      <c r="B68" s="154">
        <v>85215</v>
      </c>
      <c r="C68" s="155" t="s">
        <v>129</v>
      </c>
      <c r="D68" s="132">
        <v>35000</v>
      </c>
      <c r="E68" s="132">
        <v>12967.21</v>
      </c>
      <c r="F68" s="133">
        <f t="shared" si="1"/>
        <v>37.049171428571427</v>
      </c>
      <c r="G68" s="2"/>
      <c r="H68" s="2"/>
    </row>
    <row r="69" spans="1:8" x14ac:dyDescent="0.25">
      <c r="A69" s="153"/>
      <c r="B69" s="154">
        <v>85216</v>
      </c>
      <c r="C69" s="155" t="s">
        <v>130</v>
      </c>
      <c r="D69" s="132">
        <v>125250</v>
      </c>
      <c r="E69" s="132">
        <v>61330.02</v>
      </c>
      <c r="F69" s="133">
        <f t="shared" si="1"/>
        <v>48.966083832335329</v>
      </c>
      <c r="G69" s="2"/>
      <c r="H69" s="2"/>
    </row>
    <row r="70" spans="1:8" x14ac:dyDescent="0.25">
      <c r="A70" s="153"/>
      <c r="B70" s="154">
        <v>85219</v>
      </c>
      <c r="C70" s="155" t="s">
        <v>131</v>
      </c>
      <c r="D70" s="132">
        <v>868873</v>
      </c>
      <c r="E70" s="132">
        <v>399252.86</v>
      </c>
      <c r="F70" s="133">
        <f t="shared" si="1"/>
        <v>45.950657921238204</v>
      </c>
      <c r="G70" s="2"/>
      <c r="H70" s="2"/>
    </row>
    <row r="71" spans="1:8" ht="24" customHeight="1" x14ac:dyDescent="0.25">
      <c r="A71" s="153"/>
      <c r="B71" s="154">
        <v>85228</v>
      </c>
      <c r="C71" s="156" t="s">
        <v>132</v>
      </c>
      <c r="D71" s="132">
        <v>224327</v>
      </c>
      <c r="E71" s="132">
        <v>114432.73</v>
      </c>
      <c r="F71" s="133">
        <f t="shared" si="1"/>
        <v>51.011572392088333</v>
      </c>
      <c r="G71" s="2"/>
      <c r="H71" s="2"/>
    </row>
    <row r="72" spans="1:8" x14ac:dyDescent="0.25">
      <c r="A72" s="174"/>
      <c r="B72" s="134">
        <v>85295</v>
      </c>
      <c r="C72" s="131" t="s">
        <v>96</v>
      </c>
      <c r="D72" s="175">
        <v>420400</v>
      </c>
      <c r="E72" s="175">
        <v>239225.83</v>
      </c>
      <c r="F72" s="176">
        <f t="shared" si="1"/>
        <v>56.904336346336812</v>
      </c>
      <c r="G72" s="2"/>
      <c r="H72" s="2"/>
    </row>
    <row r="73" spans="1:8" ht="25.5" x14ac:dyDescent="0.25">
      <c r="A73" s="143">
        <v>853</v>
      </c>
      <c r="B73" s="147"/>
      <c r="C73" s="180" t="s">
        <v>59</v>
      </c>
      <c r="D73" s="33">
        <f>D74+D75</f>
        <v>455780.69</v>
      </c>
      <c r="E73" s="33">
        <f>E74+E75</f>
        <v>188107.73</v>
      </c>
      <c r="F73" s="34">
        <f t="shared" si="1"/>
        <v>41.271544435109789</v>
      </c>
      <c r="G73" s="2"/>
      <c r="H73" s="2"/>
    </row>
    <row r="74" spans="1:8" x14ac:dyDescent="0.25">
      <c r="A74" s="150"/>
      <c r="B74" s="198">
        <v>85305</v>
      </c>
      <c r="C74" s="197" t="s">
        <v>157</v>
      </c>
      <c r="D74" s="24">
        <v>40000</v>
      </c>
      <c r="E74" s="24">
        <v>4800</v>
      </c>
      <c r="F74" s="25">
        <f t="shared" si="1"/>
        <v>12</v>
      </c>
      <c r="G74" s="2"/>
      <c r="H74" s="2"/>
    </row>
    <row r="75" spans="1:8" x14ac:dyDescent="0.25">
      <c r="A75" s="153"/>
      <c r="B75" s="154">
        <v>85395</v>
      </c>
      <c r="C75" s="155" t="s">
        <v>96</v>
      </c>
      <c r="D75" s="132">
        <v>415780.69</v>
      </c>
      <c r="E75" s="132">
        <v>183307.73</v>
      </c>
      <c r="F75" s="133">
        <f t="shared" si="1"/>
        <v>44.087600605020882</v>
      </c>
      <c r="G75" s="2"/>
      <c r="H75" s="2"/>
    </row>
    <row r="76" spans="1:8" x14ac:dyDescent="0.25">
      <c r="A76" s="150">
        <v>854</v>
      </c>
      <c r="B76" s="151"/>
      <c r="C76" s="152" t="s">
        <v>60</v>
      </c>
      <c r="D76" s="33">
        <f>D77+D78</f>
        <v>382619</v>
      </c>
      <c r="E76" s="33">
        <f>E77+E78</f>
        <v>172464.51</v>
      </c>
      <c r="F76" s="34">
        <f t="shared" si="1"/>
        <v>45.074737532636902</v>
      </c>
      <c r="G76" s="21"/>
      <c r="H76" s="21"/>
    </row>
    <row r="77" spans="1:8" x14ac:dyDescent="0.25">
      <c r="A77" s="153"/>
      <c r="B77" s="154">
        <v>85401</v>
      </c>
      <c r="C77" s="155" t="s">
        <v>133</v>
      </c>
      <c r="D77" s="132">
        <v>306117</v>
      </c>
      <c r="E77" s="132">
        <v>122777.51</v>
      </c>
      <c r="F77" s="133">
        <f t="shared" si="1"/>
        <v>40.108033856335972</v>
      </c>
      <c r="G77" s="2"/>
      <c r="H77" s="2"/>
    </row>
    <row r="78" spans="1:8" x14ac:dyDescent="0.25">
      <c r="A78" s="174"/>
      <c r="B78" s="134">
        <v>85415</v>
      </c>
      <c r="C78" s="131" t="s">
        <v>134</v>
      </c>
      <c r="D78" s="175">
        <v>76502</v>
      </c>
      <c r="E78" s="175">
        <v>49687</v>
      </c>
      <c r="F78" s="176">
        <f t="shared" si="1"/>
        <v>64.948628794018461</v>
      </c>
      <c r="G78" s="2"/>
      <c r="H78" s="2"/>
    </row>
    <row r="79" spans="1:8" ht="25.5" x14ac:dyDescent="0.25">
      <c r="A79" s="143">
        <v>900</v>
      </c>
      <c r="B79" s="147"/>
      <c r="C79" s="180" t="s">
        <v>61</v>
      </c>
      <c r="D79" s="33">
        <f>D80+D81+D82+D86+D87+D88</f>
        <v>1476245</v>
      </c>
      <c r="E79" s="33">
        <f>E80+E81+E82+E86+E87+E88</f>
        <v>714796.09000000008</v>
      </c>
      <c r="F79" s="34">
        <f t="shared" si="1"/>
        <v>48.419882201125155</v>
      </c>
      <c r="G79" s="21"/>
      <c r="H79" s="21"/>
    </row>
    <row r="80" spans="1:8" x14ac:dyDescent="0.25">
      <c r="A80" s="153"/>
      <c r="B80" s="154">
        <v>90001</v>
      </c>
      <c r="C80" s="155" t="s">
        <v>135</v>
      </c>
      <c r="D80" s="132">
        <v>32700</v>
      </c>
      <c r="E80" s="132">
        <v>13132.25</v>
      </c>
      <c r="F80" s="133">
        <f t="shared" si="1"/>
        <v>40.159785932721718</v>
      </c>
      <c r="G80" s="2"/>
      <c r="H80" s="2"/>
    </row>
    <row r="81" spans="1:8" x14ac:dyDescent="0.25">
      <c r="A81" s="153"/>
      <c r="B81" s="154">
        <v>90002</v>
      </c>
      <c r="C81" s="155" t="s">
        <v>136</v>
      </c>
      <c r="D81" s="132">
        <v>267200</v>
      </c>
      <c r="E81" s="132">
        <v>96126.06</v>
      </c>
      <c r="F81" s="133">
        <f t="shared" si="1"/>
        <v>35.975321856287422</v>
      </c>
      <c r="G81" s="2"/>
      <c r="H81" s="2"/>
    </row>
    <row r="82" spans="1:8" ht="15.75" thickBot="1" x14ac:dyDescent="0.3">
      <c r="A82" s="158"/>
      <c r="B82" s="159">
        <v>90003</v>
      </c>
      <c r="C82" s="160" t="s">
        <v>137</v>
      </c>
      <c r="D82" s="161">
        <v>250000</v>
      </c>
      <c r="E82" s="161">
        <v>167742.71</v>
      </c>
      <c r="F82" s="162">
        <f t="shared" si="1"/>
        <v>67.097083999999995</v>
      </c>
      <c r="G82" s="2"/>
      <c r="H82" s="2"/>
    </row>
    <row r="83" spans="1:8" x14ac:dyDescent="0.25">
      <c r="A83" s="163"/>
      <c r="B83" s="163"/>
      <c r="C83" s="164"/>
      <c r="D83" s="165"/>
      <c r="E83" s="165"/>
      <c r="F83" s="165"/>
      <c r="G83" s="2"/>
      <c r="H83" s="2"/>
    </row>
    <row r="84" spans="1:8" ht="15.75" thickBot="1" x14ac:dyDescent="0.3">
      <c r="A84" s="177"/>
      <c r="B84" s="177"/>
      <c r="C84" s="178"/>
      <c r="D84" s="179"/>
      <c r="E84" s="179"/>
      <c r="F84" s="179"/>
      <c r="G84" s="2"/>
      <c r="H84" s="2"/>
    </row>
    <row r="85" spans="1:8" x14ac:dyDescent="0.25">
      <c r="A85" s="46">
        <v>1</v>
      </c>
      <c r="B85" s="199">
        <v>2</v>
      </c>
      <c r="C85" s="200">
        <v>3</v>
      </c>
      <c r="D85" s="48">
        <v>4</v>
      </c>
      <c r="E85" s="48">
        <v>5</v>
      </c>
      <c r="F85" s="49">
        <v>6</v>
      </c>
      <c r="G85" s="2"/>
      <c r="H85" s="2"/>
    </row>
    <row r="86" spans="1:8" x14ac:dyDescent="0.25">
      <c r="A86" s="153"/>
      <c r="B86" s="154">
        <v>90004</v>
      </c>
      <c r="C86" s="155" t="s">
        <v>138</v>
      </c>
      <c r="D86" s="132">
        <v>197000</v>
      </c>
      <c r="E86" s="132">
        <v>103569.81</v>
      </c>
      <c r="F86" s="133">
        <f t="shared" ref="F86:F95" si="2">E86/D86*100</f>
        <v>52.573507614213199</v>
      </c>
      <c r="G86" s="2"/>
      <c r="H86" s="2"/>
    </row>
    <row r="87" spans="1:8" x14ac:dyDescent="0.25">
      <c r="A87" s="153"/>
      <c r="B87" s="154">
        <v>90015</v>
      </c>
      <c r="C87" s="155" t="s">
        <v>140</v>
      </c>
      <c r="D87" s="181">
        <v>595000</v>
      </c>
      <c r="E87" s="181">
        <v>277966.74</v>
      </c>
      <c r="F87" s="182">
        <f t="shared" si="2"/>
        <v>46.717099159663867</v>
      </c>
      <c r="G87" s="2"/>
      <c r="H87" s="2"/>
    </row>
    <row r="88" spans="1:8" x14ac:dyDescent="0.25">
      <c r="A88" s="148"/>
      <c r="B88" s="149">
        <v>90095</v>
      </c>
      <c r="C88" s="139" t="s">
        <v>96</v>
      </c>
      <c r="D88" s="132">
        <v>134345</v>
      </c>
      <c r="E88" s="132">
        <v>56258.52</v>
      </c>
      <c r="F88" s="133">
        <f t="shared" si="2"/>
        <v>41.876154676392865</v>
      </c>
      <c r="G88" s="2"/>
      <c r="H88" s="2"/>
    </row>
    <row r="89" spans="1:8" ht="25.5" x14ac:dyDescent="0.25">
      <c r="A89" s="150">
        <v>921</v>
      </c>
      <c r="B89" s="151"/>
      <c r="C89" s="157" t="s">
        <v>79</v>
      </c>
      <c r="D89" s="33">
        <f>D90+D91</f>
        <v>1610560</v>
      </c>
      <c r="E89" s="33">
        <f>E90+E91</f>
        <v>787924.07</v>
      </c>
      <c r="F89" s="34">
        <f t="shared" si="2"/>
        <v>48.922366754420821</v>
      </c>
      <c r="G89" s="21"/>
      <c r="H89" s="21"/>
    </row>
    <row r="90" spans="1:8" x14ac:dyDescent="0.25">
      <c r="A90" s="153"/>
      <c r="B90" s="154">
        <v>92109</v>
      </c>
      <c r="C90" s="155" t="s">
        <v>142</v>
      </c>
      <c r="D90" s="132">
        <v>1316000</v>
      </c>
      <c r="E90" s="132">
        <v>635165.31999999995</v>
      </c>
      <c r="F90" s="133">
        <f t="shared" si="2"/>
        <v>48.264841945288751</v>
      </c>
      <c r="G90" s="2"/>
      <c r="H90" s="2"/>
    </row>
    <row r="91" spans="1:8" x14ac:dyDescent="0.25">
      <c r="A91" s="153"/>
      <c r="B91" s="154">
        <v>92116</v>
      </c>
      <c r="C91" s="155" t="s">
        <v>143</v>
      </c>
      <c r="D91" s="132">
        <v>294560</v>
      </c>
      <c r="E91" s="132">
        <v>152758.75</v>
      </c>
      <c r="F91" s="133">
        <f t="shared" si="2"/>
        <v>51.859977593699078</v>
      </c>
      <c r="G91" s="2"/>
      <c r="H91" s="2"/>
    </row>
    <row r="92" spans="1:8" x14ac:dyDescent="0.25">
      <c r="A92" s="150">
        <v>926</v>
      </c>
      <c r="B92" s="151"/>
      <c r="C92" s="152" t="s">
        <v>63</v>
      </c>
      <c r="D92" s="33">
        <f>D93+D94</f>
        <v>4051111</v>
      </c>
      <c r="E92" s="33">
        <f>E93+E94</f>
        <v>1880960.21</v>
      </c>
      <c r="F92" s="34">
        <f t="shared" si="2"/>
        <v>46.430725052954607</v>
      </c>
      <c r="G92" s="21"/>
      <c r="H92" s="21"/>
    </row>
    <row r="93" spans="1:8" x14ac:dyDescent="0.25">
      <c r="A93" s="153"/>
      <c r="B93" s="154">
        <v>92604</v>
      </c>
      <c r="C93" s="155" t="s">
        <v>145</v>
      </c>
      <c r="D93" s="132">
        <v>3666511</v>
      </c>
      <c r="E93" s="132">
        <v>1683985.34</v>
      </c>
      <c r="F93" s="133">
        <f t="shared" si="2"/>
        <v>45.928822796385994</v>
      </c>
      <c r="G93" s="2"/>
      <c r="H93" s="2"/>
    </row>
    <row r="94" spans="1:8" x14ac:dyDescent="0.25">
      <c r="A94" s="153"/>
      <c r="B94" s="154">
        <v>92605</v>
      </c>
      <c r="C94" s="155" t="s">
        <v>146</v>
      </c>
      <c r="D94" s="132">
        <v>384600</v>
      </c>
      <c r="E94" s="132">
        <v>196974.87</v>
      </c>
      <c r="F94" s="133">
        <f t="shared" si="2"/>
        <v>51.215514820592823</v>
      </c>
      <c r="G94" s="2"/>
      <c r="H94" s="2"/>
    </row>
    <row r="95" spans="1:8" ht="15.75" thickBot="1" x14ac:dyDescent="0.3">
      <c r="A95" s="542" t="s">
        <v>161</v>
      </c>
      <c r="B95" s="543"/>
      <c r="C95" s="543"/>
      <c r="D95" s="98">
        <f>D92+D89+D79+D76+D73+D62+D58+D49+D42+D40+D36+D34+D28+D25+D22+D20+D17+D15+D13+D11+D8</f>
        <v>39638371.140000001</v>
      </c>
      <c r="E95" s="98">
        <f>E92+E89+E79+E76+E73+E62+E58+E49+E42+E40+E36+E34+E28+E25+E22+E20+E17+E15+E13+E11+E8</f>
        <v>18764204.630000003</v>
      </c>
      <c r="F95" s="183">
        <f t="shared" si="2"/>
        <v>47.33848563990211</v>
      </c>
      <c r="G95" s="2"/>
      <c r="H95" s="2"/>
    </row>
    <row r="96" spans="1:8" x14ac:dyDescent="0.25">
      <c r="A96" s="2"/>
      <c r="B96" s="2"/>
      <c r="C96" s="80"/>
      <c r="D96" s="21"/>
      <c r="E96" s="21"/>
      <c r="F96" s="21"/>
      <c r="G96" s="2"/>
      <c r="H96" s="2"/>
    </row>
    <row r="97" spans="1:8" x14ac:dyDescent="0.25">
      <c r="A97" s="81"/>
      <c r="B97" s="81"/>
      <c r="C97" s="80"/>
      <c r="D97" s="21"/>
      <c r="E97" s="21"/>
      <c r="F97" s="21"/>
      <c r="G97" s="2"/>
      <c r="H97" s="2"/>
    </row>
    <row r="98" spans="1:8" x14ac:dyDescent="0.25">
      <c r="A98" s="2"/>
      <c r="B98" s="2"/>
      <c r="C98" s="80"/>
      <c r="D98" s="184"/>
      <c r="E98" s="184"/>
      <c r="F98" s="21"/>
      <c r="G98" s="2"/>
      <c r="H98" s="2"/>
    </row>
    <row r="99" spans="1:8" x14ac:dyDescent="0.25">
      <c r="C99" s="80"/>
      <c r="D99" s="21"/>
      <c r="E99" s="21"/>
      <c r="F99" s="21"/>
    </row>
    <row r="100" spans="1:8" x14ac:dyDescent="0.25">
      <c r="C100" s="80"/>
      <c r="D100" s="21"/>
      <c r="E100" s="21"/>
      <c r="F100" s="21"/>
    </row>
    <row r="101" spans="1:8" x14ac:dyDescent="0.25">
      <c r="C101" s="80"/>
      <c r="D101" s="21"/>
      <c r="E101" s="21"/>
      <c r="F101" s="21"/>
    </row>
    <row r="102" spans="1:8" x14ac:dyDescent="0.25">
      <c r="C102" s="80"/>
      <c r="D102" s="21"/>
      <c r="E102" s="21"/>
      <c r="F102" s="21"/>
    </row>
    <row r="103" spans="1:8" x14ac:dyDescent="0.25">
      <c r="C103" s="80"/>
      <c r="D103" s="21"/>
      <c r="E103" s="21"/>
      <c r="F103" s="21"/>
    </row>
    <row r="104" spans="1:8" x14ac:dyDescent="0.25">
      <c r="C104" s="80"/>
      <c r="D104" s="21"/>
      <c r="E104" s="21"/>
      <c r="F104" s="21"/>
    </row>
    <row r="105" spans="1:8" x14ac:dyDescent="0.25">
      <c r="C105" s="80"/>
      <c r="D105" s="21"/>
      <c r="E105" s="21"/>
      <c r="F105" s="21"/>
    </row>
    <row r="106" spans="1:8" x14ac:dyDescent="0.25">
      <c r="C106" s="80"/>
      <c r="D106" s="21"/>
      <c r="E106" s="21"/>
      <c r="F106" s="21"/>
    </row>
    <row r="107" spans="1:8" x14ac:dyDescent="0.25">
      <c r="C107" s="80"/>
      <c r="D107" s="21"/>
      <c r="E107" s="21"/>
      <c r="F107" s="21"/>
    </row>
    <row r="108" spans="1:8" x14ac:dyDescent="0.25">
      <c r="C108" s="80"/>
      <c r="D108" s="21"/>
      <c r="E108" s="21"/>
      <c r="F108" s="21"/>
    </row>
    <row r="109" spans="1:8" x14ac:dyDescent="0.25">
      <c r="C109" s="80"/>
      <c r="D109" s="21"/>
      <c r="E109" s="21"/>
      <c r="F109" s="21"/>
    </row>
    <row r="110" spans="1:8" x14ac:dyDescent="0.25">
      <c r="C110" s="80"/>
      <c r="D110" s="21"/>
      <c r="E110" s="21"/>
      <c r="F110" s="21"/>
    </row>
    <row r="111" spans="1:8" x14ac:dyDescent="0.25">
      <c r="C111" s="80"/>
      <c r="D111" s="21"/>
      <c r="E111" s="21"/>
      <c r="F111" s="21"/>
    </row>
    <row r="112" spans="1:8" x14ac:dyDescent="0.25">
      <c r="C112" s="80"/>
      <c r="D112" s="21"/>
      <c r="E112" s="21"/>
      <c r="F112" s="21"/>
    </row>
    <row r="113" spans="3:6" x14ac:dyDescent="0.25">
      <c r="C113" s="80"/>
      <c r="D113" s="21"/>
      <c r="E113" s="21"/>
      <c r="F113" s="21"/>
    </row>
    <row r="114" spans="3:6" x14ac:dyDescent="0.25">
      <c r="C114" s="80"/>
      <c r="D114" s="21"/>
      <c r="E114" s="21"/>
      <c r="F114" s="21"/>
    </row>
    <row r="115" spans="3:6" x14ac:dyDescent="0.25">
      <c r="C115" s="80"/>
      <c r="D115" s="21"/>
      <c r="E115" s="21"/>
      <c r="F115" s="21"/>
    </row>
    <row r="116" spans="3:6" x14ac:dyDescent="0.25">
      <c r="C116" s="80"/>
      <c r="D116" s="21"/>
      <c r="E116" s="21"/>
      <c r="F116" s="21"/>
    </row>
    <row r="117" spans="3:6" x14ac:dyDescent="0.25">
      <c r="C117" s="80"/>
      <c r="D117" s="21"/>
      <c r="E117" s="21"/>
      <c r="F117" s="21"/>
    </row>
    <row r="118" spans="3:6" x14ac:dyDescent="0.25">
      <c r="C118" s="80"/>
      <c r="D118" s="21"/>
      <c r="E118" s="21"/>
      <c r="F118" s="21"/>
    </row>
    <row r="119" spans="3:6" x14ac:dyDescent="0.25">
      <c r="C119" s="80"/>
      <c r="D119" s="21"/>
      <c r="E119" s="21"/>
      <c r="F119" s="21"/>
    </row>
    <row r="120" spans="3:6" x14ac:dyDescent="0.25">
      <c r="C120" s="80"/>
      <c r="D120" s="21"/>
      <c r="E120" s="21"/>
      <c r="F120" s="21"/>
    </row>
    <row r="121" spans="3:6" x14ac:dyDescent="0.25">
      <c r="C121" s="80"/>
      <c r="D121" s="21"/>
      <c r="E121" s="21"/>
      <c r="F121" s="21"/>
    </row>
    <row r="122" spans="3:6" x14ac:dyDescent="0.25">
      <c r="C122" s="80"/>
      <c r="D122" s="21"/>
      <c r="E122" s="21"/>
      <c r="F122" s="21"/>
    </row>
    <row r="123" spans="3:6" x14ac:dyDescent="0.25">
      <c r="C123" s="80"/>
      <c r="D123" s="21"/>
      <c r="E123" s="21"/>
      <c r="F123" s="21"/>
    </row>
    <row r="124" spans="3:6" x14ac:dyDescent="0.25">
      <c r="C124" s="2"/>
      <c r="D124" s="21"/>
      <c r="E124" s="21"/>
      <c r="F124" s="21"/>
    </row>
    <row r="125" spans="3:6" x14ac:dyDescent="0.25">
      <c r="C125" s="2"/>
      <c r="D125" s="21"/>
      <c r="E125" s="21"/>
      <c r="F125" s="21"/>
    </row>
    <row r="126" spans="3:6" x14ac:dyDescent="0.25">
      <c r="C126" s="2"/>
      <c r="D126" s="21"/>
      <c r="E126" s="21"/>
      <c r="F126" s="21"/>
    </row>
    <row r="127" spans="3:6" x14ac:dyDescent="0.25">
      <c r="C127" s="2"/>
      <c r="D127" s="21"/>
      <c r="E127" s="21"/>
      <c r="F127" s="21"/>
    </row>
    <row r="128" spans="3:6" x14ac:dyDescent="0.25">
      <c r="C128" s="2"/>
      <c r="D128" s="21"/>
      <c r="E128" s="21"/>
      <c r="F128" s="21"/>
    </row>
    <row r="129" spans="3:6" x14ac:dyDescent="0.25">
      <c r="C129" s="2"/>
      <c r="D129" s="21"/>
      <c r="E129" s="21"/>
      <c r="F129" s="21"/>
    </row>
    <row r="130" spans="3:6" x14ac:dyDescent="0.25">
      <c r="C130" s="2"/>
      <c r="D130" s="21"/>
      <c r="E130" s="21"/>
      <c r="F130" s="21"/>
    </row>
    <row r="131" spans="3:6" x14ac:dyDescent="0.25">
      <c r="D131" s="21"/>
      <c r="E131" s="21"/>
      <c r="F131" s="21"/>
    </row>
    <row r="132" spans="3:6" x14ac:dyDescent="0.25">
      <c r="D132" s="21"/>
      <c r="E132" s="21"/>
      <c r="F132" s="21"/>
    </row>
    <row r="133" spans="3:6" x14ac:dyDescent="0.25">
      <c r="D133" s="21"/>
      <c r="E133" s="21"/>
      <c r="F133" s="21"/>
    </row>
    <row r="134" spans="3:6" x14ac:dyDescent="0.25">
      <c r="D134" s="21"/>
      <c r="E134" s="21"/>
      <c r="F134" s="21"/>
    </row>
    <row r="135" spans="3:6" x14ac:dyDescent="0.25">
      <c r="D135" s="21"/>
      <c r="E135" s="21"/>
      <c r="F135" s="21"/>
    </row>
    <row r="136" spans="3:6" x14ac:dyDescent="0.25">
      <c r="D136" s="21"/>
      <c r="E136" s="21"/>
      <c r="F136" s="21"/>
    </row>
    <row r="137" spans="3:6" x14ac:dyDescent="0.25">
      <c r="D137" s="21"/>
      <c r="E137" s="21"/>
      <c r="F137" s="21"/>
    </row>
    <row r="138" spans="3:6" x14ac:dyDescent="0.25">
      <c r="D138" s="21"/>
      <c r="E138" s="21"/>
      <c r="F138" s="21"/>
    </row>
    <row r="139" spans="3:6" x14ac:dyDescent="0.25">
      <c r="D139" s="21"/>
      <c r="E139" s="21"/>
      <c r="F139" s="21"/>
    </row>
    <row r="140" spans="3:6" x14ac:dyDescent="0.25">
      <c r="D140" s="21"/>
      <c r="E140" s="21"/>
      <c r="F140" s="21"/>
    </row>
    <row r="141" spans="3:6" x14ac:dyDescent="0.25">
      <c r="D141" s="21"/>
      <c r="E141" s="21"/>
      <c r="F141" s="21"/>
    </row>
    <row r="142" spans="3:6" x14ac:dyDescent="0.25">
      <c r="D142" s="21"/>
      <c r="E142" s="21"/>
      <c r="F142" s="21"/>
    </row>
    <row r="143" spans="3:6" x14ac:dyDescent="0.25">
      <c r="D143" s="21"/>
      <c r="E143" s="21"/>
      <c r="F143" s="21"/>
    </row>
    <row r="144" spans="3:6" x14ac:dyDescent="0.25">
      <c r="D144" s="21"/>
      <c r="E144" s="21"/>
      <c r="F144" s="21"/>
    </row>
    <row r="145" spans="4:6" x14ac:dyDescent="0.25">
      <c r="D145" s="21"/>
      <c r="E145" s="21"/>
      <c r="F145" s="21"/>
    </row>
    <row r="146" spans="4:6" x14ac:dyDescent="0.25">
      <c r="D146" s="21"/>
      <c r="E146" s="21"/>
      <c r="F146" s="21"/>
    </row>
    <row r="147" spans="4:6" x14ac:dyDescent="0.25">
      <c r="D147" s="21"/>
      <c r="E147" s="21"/>
      <c r="F147" s="21"/>
    </row>
    <row r="148" spans="4:6" x14ac:dyDescent="0.25">
      <c r="D148" s="21"/>
      <c r="E148" s="21"/>
      <c r="F148" s="21"/>
    </row>
    <row r="149" spans="4:6" x14ac:dyDescent="0.25">
      <c r="D149" s="21"/>
      <c r="E149" s="21"/>
      <c r="F149" s="21"/>
    </row>
    <row r="150" spans="4:6" x14ac:dyDescent="0.25">
      <c r="D150" s="21"/>
      <c r="E150" s="21"/>
      <c r="F150" s="21"/>
    </row>
    <row r="151" spans="4:6" x14ac:dyDescent="0.25">
      <c r="D151" s="21"/>
      <c r="E151" s="21"/>
      <c r="F151" s="21"/>
    </row>
    <row r="152" spans="4:6" x14ac:dyDescent="0.25">
      <c r="D152" s="21"/>
      <c r="E152" s="21"/>
      <c r="F152" s="21"/>
    </row>
    <row r="153" spans="4:6" x14ac:dyDescent="0.25">
      <c r="D153" s="21"/>
      <c r="E153" s="21"/>
      <c r="F153" s="21"/>
    </row>
    <row r="154" spans="4:6" x14ac:dyDescent="0.25">
      <c r="D154" s="21"/>
      <c r="E154" s="21"/>
      <c r="F154" s="21"/>
    </row>
    <row r="155" spans="4:6" x14ac:dyDescent="0.25">
      <c r="D155" s="21"/>
      <c r="E155" s="21"/>
      <c r="F155" s="21"/>
    </row>
    <row r="156" spans="4:6" x14ac:dyDescent="0.25">
      <c r="D156" s="21"/>
      <c r="E156" s="21"/>
      <c r="F156" s="21"/>
    </row>
    <row r="157" spans="4:6" x14ac:dyDescent="0.25">
      <c r="D157" s="21"/>
      <c r="E157" s="21"/>
      <c r="F157" s="21"/>
    </row>
    <row r="158" spans="4:6" x14ac:dyDescent="0.25">
      <c r="D158" s="21"/>
      <c r="E158" s="21"/>
      <c r="F158" s="21"/>
    </row>
    <row r="159" spans="4:6" x14ac:dyDescent="0.25">
      <c r="D159" s="21"/>
      <c r="E159" s="21"/>
      <c r="F159" s="21"/>
    </row>
    <row r="160" spans="4:6" x14ac:dyDescent="0.25">
      <c r="D160" s="21"/>
      <c r="E160" s="21"/>
      <c r="F160" s="21"/>
    </row>
    <row r="161" spans="4:6" x14ac:dyDescent="0.25">
      <c r="D161" s="21"/>
      <c r="E161" s="21"/>
      <c r="F161" s="21"/>
    </row>
    <row r="162" spans="4:6" x14ac:dyDescent="0.25">
      <c r="D162" s="21"/>
      <c r="E162" s="21"/>
      <c r="F162" s="21"/>
    </row>
    <row r="163" spans="4:6" x14ac:dyDescent="0.25">
      <c r="D163" s="21"/>
      <c r="E163" s="21"/>
      <c r="F163" s="21"/>
    </row>
    <row r="164" spans="4:6" x14ac:dyDescent="0.25">
      <c r="D164" s="21"/>
      <c r="E164" s="21"/>
      <c r="F164" s="21"/>
    </row>
    <row r="165" spans="4:6" x14ac:dyDescent="0.25">
      <c r="D165" s="21"/>
      <c r="E165" s="21"/>
      <c r="F165" s="21"/>
    </row>
    <row r="166" spans="4:6" x14ac:dyDescent="0.25">
      <c r="D166" s="21"/>
      <c r="E166" s="21"/>
      <c r="F166" s="21"/>
    </row>
    <row r="167" spans="4:6" x14ac:dyDescent="0.25">
      <c r="D167" s="21"/>
      <c r="E167" s="21"/>
      <c r="F167" s="21"/>
    </row>
    <row r="168" spans="4:6" x14ac:dyDescent="0.25">
      <c r="D168" s="21"/>
      <c r="E168" s="21"/>
      <c r="F168" s="21"/>
    </row>
    <row r="169" spans="4:6" x14ac:dyDescent="0.25">
      <c r="D169" s="21"/>
      <c r="E169" s="21"/>
      <c r="F169" s="21"/>
    </row>
    <row r="170" spans="4:6" x14ac:dyDescent="0.25">
      <c r="D170" s="21"/>
      <c r="E170" s="21"/>
      <c r="F170" s="21"/>
    </row>
    <row r="171" spans="4:6" x14ac:dyDescent="0.25">
      <c r="D171" s="21"/>
      <c r="E171" s="21"/>
      <c r="F171" s="21"/>
    </row>
    <row r="172" spans="4:6" x14ac:dyDescent="0.25">
      <c r="D172" s="21"/>
      <c r="E172" s="21"/>
      <c r="F172" s="21"/>
    </row>
    <row r="173" spans="4:6" x14ac:dyDescent="0.25">
      <c r="D173" s="21"/>
      <c r="E173" s="21"/>
      <c r="F173" s="21"/>
    </row>
    <row r="174" spans="4:6" x14ac:dyDescent="0.25">
      <c r="D174" s="21"/>
      <c r="E174" s="21"/>
      <c r="F174" s="21"/>
    </row>
    <row r="175" spans="4:6" x14ac:dyDescent="0.25">
      <c r="D175" s="21"/>
      <c r="E175" s="21"/>
      <c r="F175" s="21"/>
    </row>
    <row r="176" spans="4:6" x14ac:dyDescent="0.25">
      <c r="D176" s="21"/>
      <c r="E176" s="21"/>
      <c r="F176" s="21"/>
    </row>
    <row r="177" spans="4:6" x14ac:dyDescent="0.25">
      <c r="D177" s="21"/>
      <c r="E177" s="21"/>
      <c r="F177" s="21"/>
    </row>
    <row r="178" spans="4:6" x14ac:dyDescent="0.25">
      <c r="D178" s="21"/>
      <c r="E178" s="21"/>
      <c r="F178" s="21"/>
    </row>
    <row r="179" spans="4:6" x14ac:dyDescent="0.25">
      <c r="D179" s="21"/>
      <c r="E179" s="21"/>
      <c r="F179" s="21"/>
    </row>
    <row r="180" spans="4:6" x14ac:dyDescent="0.25">
      <c r="D180" s="21"/>
      <c r="E180" s="21"/>
      <c r="F180" s="21"/>
    </row>
    <row r="181" spans="4:6" x14ac:dyDescent="0.25">
      <c r="D181" s="21"/>
      <c r="E181" s="21"/>
      <c r="F181" s="21"/>
    </row>
    <row r="182" spans="4:6" x14ac:dyDescent="0.25">
      <c r="D182" s="21"/>
      <c r="E182" s="21"/>
      <c r="F182" s="21"/>
    </row>
    <row r="183" spans="4:6" x14ac:dyDescent="0.25">
      <c r="D183" s="21"/>
      <c r="E183" s="21"/>
      <c r="F183" s="21"/>
    </row>
    <row r="184" spans="4:6" x14ac:dyDescent="0.25">
      <c r="D184" s="21"/>
      <c r="E184" s="21"/>
      <c r="F184" s="21"/>
    </row>
    <row r="185" spans="4:6" x14ac:dyDescent="0.25">
      <c r="D185" s="21"/>
      <c r="E185" s="21"/>
      <c r="F185" s="21"/>
    </row>
    <row r="186" spans="4:6" x14ac:dyDescent="0.25">
      <c r="D186" s="21"/>
      <c r="E186" s="21"/>
      <c r="F186" s="21"/>
    </row>
    <row r="187" spans="4:6" x14ac:dyDescent="0.25">
      <c r="D187" s="21"/>
      <c r="E187" s="21"/>
      <c r="F187" s="21"/>
    </row>
    <row r="188" spans="4:6" x14ac:dyDescent="0.25">
      <c r="D188" s="21"/>
      <c r="E188" s="21"/>
      <c r="F188" s="21"/>
    </row>
    <row r="189" spans="4:6" x14ac:dyDescent="0.25">
      <c r="D189" s="21"/>
      <c r="E189" s="21"/>
      <c r="F189" s="21"/>
    </row>
    <row r="190" spans="4:6" x14ac:dyDescent="0.25">
      <c r="D190" s="21"/>
      <c r="E190" s="21"/>
      <c r="F190" s="21"/>
    </row>
    <row r="191" spans="4:6" x14ac:dyDescent="0.25">
      <c r="D191" s="21"/>
      <c r="E191" s="21"/>
      <c r="F191" s="21"/>
    </row>
    <row r="192" spans="4:6" x14ac:dyDescent="0.25">
      <c r="D192" s="21"/>
      <c r="E192" s="21"/>
      <c r="F192" s="21"/>
    </row>
    <row r="193" spans="4:6" x14ac:dyDescent="0.25">
      <c r="D193" s="21"/>
      <c r="E193" s="21"/>
      <c r="F193" s="21"/>
    </row>
    <row r="194" spans="4:6" x14ac:dyDescent="0.25">
      <c r="D194" s="21"/>
      <c r="E194" s="21"/>
      <c r="F194" s="21"/>
    </row>
    <row r="195" spans="4:6" x14ac:dyDescent="0.25">
      <c r="D195" s="21"/>
      <c r="E195" s="21"/>
      <c r="F195" s="21"/>
    </row>
    <row r="196" spans="4:6" x14ac:dyDescent="0.25">
      <c r="D196" s="21"/>
      <c r="E196" s="21"/>
      <c r="F196" s="21"/>
    </row>
    <row r="197" spans="4:6" x14ac:dyDescent="0.25">
      <c r="D197" s="21"/>
      <c r="E197" s="21"/>
      <c r="F197" s="21"/>
    </row>
    <row r="198" spans="4:6" x14ac:dyDescent="0.25">
      <c r="D198" s="21"/>
      <c r="E198" s="21"/>
      <c r="F198" s="21"/>
    </row>
    <row r="199" spans="4:6" x14ac:dyDescent="0.25">
      <c r="D199" s="21"/>
      <c r="E199" s="21"/>
      <c r="F199" s="21"/>
    </row>
    <row r="200" spans="4:6" x14ac:dyDescent="0.25">
      <c r="D200" s="21"/>
      <c r="E200" s="21"/>
      <c r="F200" s="21"/>
    </row>
    <row r="201" spans="4:6" x14ac:dyDescent="0.25">
      <c r="D201" s="21"/>
      <c r="E201" s="21"/>
      <c r="F201" s="21"/>
    </row>
    <row r="202" spans="4:6" x14ac:dyDescent="0.25">
      <c r="D202" s="21"/>
      <c r="E202" s="21"/>
      <c r="F202" s="21"/>
    </row>
    <row r="203" spans="4:6" x14ac:dyDescent="0.25">
      <c r="D203" s="21"/>
      <c r="E203" s="21"/>
      <c r="F203" s="21"/>
    </row>
    <row r="204" spans="4:6" x14ac:dyDescent="0.25">
      <c r="D204" s="21"/>
      <c r="E204" s="21"/>
      <c r="F204" s="21"/>
    </row>
    <row r="205" spans="4:6" x14ac:dyDescent="0.25">
      <c r="D205" s="21"/>
      <c r="E205" s="21"/>
      <c r="F205" s="21"/>
    </row>
    <row r="206" spans="4:6" x14ac:dyDescent="0.25">
      <c r="D206" s="21"/>
      <c r="E206" s="21"/>
      <c r="F206" s="21"/>
    </row>
    <row r="207" spans="4:6" x14ac:dyDescent="0.25">
      <c r="D207" s="21"/>
      <c r="E207" s="21"/>
      <c r="F207" s="21"/>
    </row>
    <row r="208" spans="4:6" x14ac:dyDescent="0.25">
      <c r="D208" s="21"/>
      <c r="E208" s="21"/>
      <c r="F208" s="21"/>
    </row>
    <row r="209" spans="4:6" x14ac:dyDescent="0.25">
      <c r="D209" s="21"/>
      <c r="E209" s="21"/>
      <c r="F209" s="21"/>
    </row>
    <row r="210" spans="4:6" x14ac:dyDescent="0.25">
      <c r="D210" s="21"/>
      <c r="E210" s="21"/>
      <c r="F210" s="21"/>
    </row>
    <row r="211" spans="4:6" x14ac:dyDescent="0.25">
      <c r="D211" s="21"/>
      <c r="E211" s="21"/>
      <c r="F211" s="21"/>
    </row>
    <row r="212" spans="4:6" x14ac:dyDescent="0.25">
      <c r="D212" s="21"/>
      <c r="E212" s="21"/>
      <c r="F212" s="21"/>
    </row>
    <row r="213" spans="4:6" x14ac:dyDescent="0.25">
      <c r="D213" s="21"/>
      <c r="E213" s="21"/>
      <c r="F213" s="21"/>
    </row>
    <row r="214" spans="4:6" x14ac:dyDescent="0.25">
      <c r="D214" s="21"/>
      <c r="E214" s="21"/>
      <c r="F214" s="21"/>
    </row>
    <row r="215" spans="4:6" x14ac:dyDescent="0.25">
      <c r="D215" s="21"/>
      <c r="E215" s="21"/>
      <c r="F215" s="21"/>
    </row>
    <row r="216" spans="4:6" x14ac:dyDescent="0.25">
      <c r="D216" s="21"/>
      <c r="E216" s="21"/>
      <c r="F216" s="21"/>
    </row>
    <row r="217" spans="4:6" x14ac:dyDescent="0.25">
      <c r="D217" s="21"/>
      <c r="E217" s="21"/>
      <c r="F217" s="21"/>
    </row>
    <row r="218" spans="4:6" x14ac:dyDescent="0.25">
      <c r="D218" s="21"/>
      <c r="E218" s="21"/>
      <c r="F218" s="21"/>
    </row>
    <row r="219" spans="4:6" x14ac:dyDescent="0.25">
      <c r="D219" s="21"/>
      <c r="E219" s="21"/>
      <c r="F219" s="21"/>
    </row>
    <row r="220" spans="4:6" x14ac:dyDescent="0.25">
      <c r="D220" s="21"/>
      <c r="E220" s="21"/>
      <c r="F220" s="21"/>
    </row>
    <row r="221" spans="4:6" x14ac:dyDescent="0.25">
      <c r="D221" s="21"/>
      <c r="E221" s="21"/>
      <c r="F221" s="21"/>
    </row>
    <row r="222" spans="4:6" x14ac:dyDescent="0.25">
      <c r="D222" s="21"/>
      <c r="E222" s="21"/>
      <c r="F222" s="21"/>
    </row>
    <row r="223" spans="4:6" x14ac:dyDescent="0.25">
      <c r="D223" s="21"/>
      <c r="E223" s="21"/>
      <c r="F223" s="21"/>
    </row>
    <row r="224" spans="4:6" x14ac:dyDescent="0.25">
      <c r="D224" s="21"/>
      <c r="E224" s="21"/>
      <c r="F224" s="21"/>
    </row>
    <row r="225" spans="4:6" x14ac:dyDescent="0.25">
      <c r="D225" s="21"/>
      <c r="E225" s="21"/>
      <c r="F225" s="21"/>
    </row>
    <row r="226" spans="4:6" x14ac:dyDescent="0.25">
      <c r="D226" s="21"/>
      <c r="E226" s="21"/>
      <c r="F226" s="21"/>
    </row>
    <row r="227" spans="4:6" x14ac:dyDescent="0.25">
      <c r="D227" s="21"/>
      <c r="E227" s="21"/>
      <c r="F227" s="21"/>
    </row>
    <row r="228" spans="4:6" x14ac:dyDescent="0.25">
      <c r="D228" s="21"/>
      <c r="E228" s="21"/>
      <c r="F228" s="21"/>
    </row>
    <row r="229" spans="4:6" x14ac:dyDescent="0.25">
      <c r="D229" s="21"/>
      <c r="E229" s="21"/>
      <c r="F229" s="21"/>
    </row>
    <row r="230" spans="4:6" x14ac:dyDescent="0.25">
      <c r="D230" s="21"/>
      <c r="E230" s="21"/>
      <c r="F230" s="21"/>
    </row>
    <row r="231" spans="4:6" x14ac:dyDescent="0.25">
      <c r="D231" s="21"/>
      <c r="E231" s="21"/>
      <c r="F231" s="21"/>
    </row>
    <row r="232" spans="4:6" x14ac:dyDescent="0.25">
      <c r="D232" s="21"/>
      <c r="E232" s="21"/>
      <c r="F232" s="21"/>
    </row>
    <row r="233" spans="4:6" x14ac:dyDescent="0.25">
      <c r="D233" s="21"/>
      <c r="E233" s="21"/>
      <c r="F233" s="21"/>
    </row>
    <row r="234" spans="4:6" x14ac:dyDescent="0.25">
      <c r="D234" s="21"/>
      <c r="E234" s="21"/>
      <c r="F234" s="21"/>
    </row>
  </sheetData>
  <mergeCells count="9">
    <mergeCell ref="A95:C95"/>
    <mergeCell ref="E1:F1"/>
    <mergeCell ref="A2:F2"/>
    <mergeCell ref="A4:A5"/>
    <mergeCell ref="B4:B5"/>
    <mergeCell ref="C4:C5"/>
    <mergeCell ref="D4:D6"/>
    <mergeCell ref="E4:E6"/>
    <mergeCell ref="F4:F6"/>
  </mergeCells>
  <pageMargins left="0.51181102362204722" right="0.51181102362204722" top="0.6692913385826772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opLeftCell="A13" zoomScaleNormal="100" workbookViewId="0">
      <selection activeCell="J38" sqref="J38:J39"/>
    </sheetView>
  </sheetViews>
  <sheetFormatPr defaultRowHeight="15" x14ac:dyDescent="0.25"/>
  <cols>
    <col min="1" max="1" width="5.85546875" style="1" customWidth="1"/>
    <col min="2" max="2" width="8.7109375" style="1" customWidth="1"/>
    <col min="3" max="3" width="38.28515625" style="1" customWidth="1"/>
    <col min="4" max="4" width="14" style="1" customWidth="1"/>
    <col min="5" max="5" width="13.85546875" style="1" customWidth="1"/>
    <col min="6" max="6" width="11.42578125" style="1" customWidth="1"/>
    <col min="7" max="16384" width="9.140625" style="1"/>
  </cols>
  <sheetData>
    <row r="1" spans="1:8" x14ac:dyDescent="0.25">
      <c r="E1" s="532" t="s">
        <v>162</v>
      </c>
      <c r="F1" s="532"/>
    </row>
    <row r="2" spans="1:8" ht="18" x14ac:dyDescent="0.25">
      <c r="A2" s="2"/>
      <c r="B2" s="2"/>
      <c r="C2" s="123"/>
      <c r="D2" s="2"/>
      <c r="E2" s="2"/>
      <c r="F2" s="2"/>
      <c r="G2" s="2"/>
    </row>
    <row r="3" spans="1:8" ht="18.75" thickBot="1" x14ac:dyDescent="0.3">
      <c r="A3" s="2"/>
      <c r="B3" s="2"/>
      <c r="C3" s="120" t="s">
        <v>163</v>
      </c>
      <c r="D3" s="2"/>
      <c r="E3" s="2"/>
      <c r="F3" s="2"/>
      <c r="G3" s="2"/>
    </row>
    <row r="4" spans="1:8" x14ac:dyDescent="0.25">
      <c r="A4" s="522" t="s">
        <v>3</v>
      </c>
      <c r="B4" s="524" t="s">
        <v>86</v>
      </c>
      <c r="C4" s="524" t="s">
        <v>87</v>
      </c>
      <c r="D4" s="536" t="s">
        <v>152</v>
      </c>
      <c r="E4" s="536" t="s">
        <v>207</v>
      </c>
      <c r="F4" s="539" t="s">
        <v>5</v>
      </c>
      <c r="G4" s="2"/>
    </row>
    <row r="5" spans="1:8" x14ac:dyDescent="0.25">
      <c r="A5" s="523"/>
      <c r="B5" s="525"/>
      <c r="C5" s="525"/>
      <c r="D5" s="537"/>
      <c r="E5" s="537"/>
      <c r="F5" s="540"/>
      <c r="G5" s="2"/>
    </row>
    <row r="6" spans="1:8" x14ac:dyDescent="0.25">
      <c r="A6" s="121"/>
      <c r="B6" s="122"/>
      <c r="C6" s="8"/>
      <c r="D6" s="538"/>
      <c r="E6" s="538"/>
      <c r="F6" s="541"/>
      <c r="G6" s="2"/>
    </row>
    <row r="7" spans="1:8" x14ac:dyDescent="0.25">
      <c r="A7" s="11">
        <v>1</v>
      </c>
      <c r="B7" s="12">
        <v>2</v>
      </c>
      <c r="C7" s="125">
        <v>3</v>
      </c>
      <c r="D7" s="201">
        <v>4</v>
      </c>
      <c r="E7" s="201">
        <v>5</v>
      </c>
      <c r="F7" s="202">
        <v>6</v>
      </c>
      <c r="G7" s="2"/>
    </row>
    <row r="8" spans="1:8" x14ac:dyDescent="0.25">
      <c r="A8" s="126" t="s">
        <v>12</v>
      </c>
      <c r="B8" s="127"/>
      <c r="C8" s="128" t="s">
        <v>13</v>
      </c>
      <c r="D8" s="33">
        <v>16335</v>
      </c>
      <c r="E8" s="33">
        <v>16335</v>
      </c>
      <c r="F8" s="34">
        <f t="shared" ref="F8:F40" si="0">E8/D8*100</f>
        <v>100</v>
      </c>
      <c r="G8" s="2"/>
    </row>
    <row r="9" spans="1:8" x14ac:dyDescent="0.25">
      <c r="A9" s="129"/>
      <c r="B9" s="134">
        <v>15011</v>
      </c>
      <c r="C9" s="135" t="s">
        <v>154</v>
      </c>
      <c r="D9" s="132">
        <v>16335</v>
      </c>
      <c r="E9" s="132">
        <v>16335</v>
      </c>
      <c r="F9" s="133">
        <f t="shared" si="0"/>
        <v>100</v>
      </c>
      <c r="G9" s="2"/>
    </row>
    <row r="10" spans="1:8" x14ac:dyDescent="0.25">
      <c r="A10" s="126" t="s">
        <v>15</v>
      </c>
      <c r="B10" s="127"/>
      <c r="C10" s="128" t="s">
        <v>16</v>
      </c>
      <c r="D10" s="33">
        <v>10000</v>
      </c>
      <c r="E10" s="33">
        <v>0</v>
      </c>
      <c r="F10" s="34">
        <f t="shared" si="0"/>
        <v>0</v>
      </c>
      <c r="G10" s="2"/>
    </row>
    <row r="11" spans="1:8" x14ac:dyDescent="0.25">
      <c r="A11" s="129"/>
      <c r="B11" s="134">
        <v>50005</v>
      </c>
      <c r="C11" s="131" t="s">
        <v>165</v>
      </c>
      <c r="D11" s="132">
        <v>10000</v>
      </c>
      <c r="E11" s="132">
        <v>0</v>
      </c>
      <c r="F11" s="133">
        <f t="shared" si="0"/>
        <v>0</v>
      </c>
      <c r="G11" s="2"/>
      <c r="H11" s="2"/>
    </row>
    <row r="12" spans="1:8" x14ac:dyDescent="0.25">
      <c r="A12" s="126" t="s">
        <v>18</v>
      </c>
      <c r="B12" s="127"/>
      <c r="C12" s="128" t="s">
        <v>19</v>
      </c>
      <c r="D12" s="33">
        <v>1714452</v>
      </c>
      <c r="E12" s="33">
        <v>10484</v>
      </c>
      <c r="F12" s="34">
        <f t="shared" si="0"/>
        <v>0.61150735045367266</v>
      </c>
      <c r="G12" s="21"/>
      <c r="H12" s="21"/>
    </row>
    <row r="13" spans="1:8" x14ac:dyDescent="0.25">
      <c r="A13" s="148"/>
      <c r="B13" s="149">
        <v>60016</v>
      </c>
      <c r="C13" s="204" t="s">
        <v>98</v>
      </c>
      <c r="D13" s="132">
        <v>1714452</v>
      </c>
      <c r="E13" s="132">
        <v>10484</v>
      </c>
      <c r="F13" s="133">
        <f t="shared" si="0"/>
        <v>0.61150735045367266</v>
      </c>
      <c r="G13" s="2"/>
      <c r="H13" s="2"/>
    </row>
    <row r="14" spans="1:8" x14ac:dyDescent="0.25">
      <c r="A14" s="143">
        <v>700</v>
      </c>
      <c r="B14" s="147"/>
      <c r="C14" s="145" t="s">
        <v>23</v>
      </c>
      <c r="D14" s="33">
        <f>D15+D16</f>
        <v>1121575</v>
      </c>
      <c r="E14" s="33">
        <f>E15+E16</f>
        <v>506786.88</v>
      </c>
      <c r="F14" s="34">
        <f t="shared" si="0"/>
        <v>45.185286761919627</v>
      </c>
      <c r="G14" s="21"/>
      <c r="H14" s="21"/>
    </row>
    <row r="15" spans="1:8" x14ac:dyDescent="0.25">
      <c r="A15" s="148"/>
      <c r="B15" s="149">
        <v>70005</v>
      </c>
      <c r="C15" s="139" t="s">
        <v>100</v>
      </c>
      <c r="D15" s="132">
        <v>297845</v>
      </c>
      <c r="E15" s="132">
        <v>179430</v>
      </c>
      <c r="F15" s="133">
        <f t="shared" si="0"/>
        <v>60.242743708976143</v>
      </c>
      <c r="G15" s="2"/>
      <c r="H15" s="2"/>
    </row>
    <row r="16" spans="1:8" x14ac:dyDescent="0.25">
      <c r="A16" s="153"/>
      <c r="B16" s="154">
        <v>70095</v>
      </c>
      <c r="C16" s="196" t="s">
        <v>96</v>
      </c>
      <c r="D16" s="132">
        <v>823730</v>
      </c>
      <c r="E16" s="132">
        <v>327356.88</v>
      </c>
      <c r="F16" s="133">
        <f t="shared" si="0"/>
        <v>39.740798562635817</v>
      </c>
      <c r="G16" s="2"/>
      <c r="H16" s="2"/>
    </row>
    <row r="17" spans="1:8" x14ac:dyDescent="0.25">
      <c r="A17" s="150">
        <v>750</v>
      </c>
      <c r="B17" s="151"/>
      <c r="C17" s="152" t="s">
        <v>30</v>
      </c>
      <c r="D17" s="33">
        <f>D18+D19</f>
        <v>19840</v>
      </c>
      <c r="E17" s="33">
        <f>E18+E19</f>
        <v>19799.91</v>
      </c>
      <c r="F17" s="34">
        <f t="shared" si="0"/>
        <v>99.797933467741942</v>
      </c>
      <c r="G17" s="21"/>
      <c r="H17" s="21"/>
    </row>
    <row r="18" spans="1:8" ht="25.5" x14ac:dyDescent="0.25">
      <c r="A18" s="153"/>
      <c r="B18" s="154">
        <v>75023</v>
      </c>
      <c r="C18" s="156" t="s">
        <v>105</v>
      </c>
      <c r="D18" s="132">
        <v>11500</v>
      </c>
      <c r="E18" s="132">
        <v>11459.91</v>
      </c>
      <c r="F18" s="133">
        <f t="shared" si="0"/>
        <v>99.651391304347825</v>
      </c>
      <c r="G18" s="2"/>
      <c r="H18" s="2"/>
    </row>
    <row r="19" spans="1:8" x14ac:dyDescent="0.25">
      <c r="A19" s="153"/>
      <c r="B19" s="154">
        <v>75095</v>
      </c>
      <c r="C19" s="197" t="s">
        <v>96</v>
      </c>
      <c r="D19" s="132">
        <v>8340</v>
      </c>
      <c r="E19" s="132">
        <v>8340</v>
      </c>
      <c r="F19" s="133">
        <f t="shared" si="0"/>
        <v>100</v>
      </c>
      <c r="G19" s="2"/>
      <c r="H19" s="2"/>
    </row>
    <row r="20" spans="1:8" ht="25.5" x14ac:dyDescent="0.25">
      <c r="A20" s="150">
        <v>754</v>
      </c>
      <c r="B20" s="151"/>
      <c r="C20" s="157" t="s">
        <v>34</v>
      </c>
      <c r="D20" s="33">
        <v>35547</v>
      </c>
      <c r="E20" s="33">
        <v>0</v>
      </c>
      <c r="F20" s="34">
        <f t="shared" si="0"/>
        <v>0</v>
      </c>
      <c r="G20" s="2"/>
      <c r="H20" s="2"/>
    </row>
    <row r="21" spans="1:8" x14ac:dyDescent="0.25">
      <c r="A21" s="153"/>
      <c r="B21" s="154">
        <v>75412</v>
      </c>
      <c r="C21" s="155" t="s">
        <v>109</v>
      </c>
      <c r="D21" s="132">
        <v>35547</v>
      </c>
      <c r="E21" s="132">
        <v>0</v>
      </c>
      <c r="F21" s="133">
        <f t="shared" si="0"/>
        <v>0</v>
      </c>
      <c r="G21" s="21"/>
      <c r="H21" s="21"/>
    </row>
    <row r="22" spans="1:8" x14ac:dyDescent="0.25">
      <c r="A22" s="150">
        <v>801</v>
      </c>
      <c r="B22" s="151"/>
      <c r="C22" s="152" t="s">
        <v>53</v>
      </c>
      <c r="D22" s="33">
        <f>D23+D24+D25</f>
        <v>711794</v>
      </c>
      <c r="E22" s="33">
        <f>E23+E24+E25</f>
        <v>672153.18</v>
      </c>
      <c r="F22" s="34">
        <f t="shared" si="0"/>
        <v>94.430857804364749</v>
      </c>
      <c r="G22" s="2"/>
      <c r="H22" s="2"/>
    </row>
    <row r="23" spans="1:8" x14ac:dyDescent="0.25">
      <c r="A23" s="153"/>
      <c r="B23" s="154">
        <v>80101</v>
      </c>
      <c r="C23" s="155" t="s">
        <v>116</v>
      </c>
      <c r="D23" s="132">
        <v>29640</v>
      </c>
      <c r="E23" s="132">
        <v>0</v>
      </c>
      <c r="F23" s="133">
        <f t="shared" si="0"/>
        <v>0</v>
      </c>
      <c r="G23" s="21"/>
      <c r="H23" s="21"/>
    </row>
    <row r="24" spans="1:8" x14ac:dyDescent="0.25">
      <c r="A24" s="153"/>
      <c r="B24" s="154">
        <v>80104</v>
      </c>
      <c r="C24" s="155" t="s">
        <v>118</v>
      </c>
      <c r="D24" s="132">
        <v>672154</v>
      </c>
      <c r="E24" s="132">
        <v>672153.18</v>
      </c>
      <c r="F24" s="133">
        <f t="shared" si="0"/>
        <v>99.999878004147874</v>
      </c>
      <c r="G24" s="21"/>
      <c r="H24" s="21"/>
    </row>
    <row r="25" spans="1:8" x14ac:dyDescent="0.25">
      <c r="A25" s="153"/>
      <c r="B25" s="154">
        <v>80110</v>
      </c>
      <c r="C25" s="196" t="s">
        <v>119</v>
      </c>
      <c r="D25" s="132">
        <v>10000</v>
      </c>
      <c r="E25" s="132">
        <v>0</v>
      </c>
      <c r="F25" s="133">
        <f t="shared" si="0"/>
        <v>0</v>
      </c>
      <c r="G25" s="21"/>
      <c r="H25" s="21"/>
    </row>
    <row r="26" spans="1:8" x14ac:dyDescent="0.25">
      <c r="A26" s="150">
        <v>851</v>
      </c>
      <c r="B26" s="151"/>
      <c r="C26" s="152" t="s">
        <v>56</v>
      </c>
      <c r="D26" s="33">
        <f>D27+D28</f>
        <v>21800</v>
      </c>
      <c r="E26" s="33">
        <f>E27+E28</f>
        <v>13057.5</v>
      </c>
      <c r="F26" s="34">
        <f t="shared" si="0"/>
        <v>59.896788990825691</v>
      </c>
      <c r="G26" s="2"/>
      <c r="H26" s="2"/>
    </row>
    <row r="27" spans="1:8" x14ac:dyDescent="0.25">
      <c r="A27" s="153"/>
      <c r="B27" s="154">
        <v>85154</v>
      </c>
      <c r="C27" s="155" t="s">
        <v>124</v>
      </c>
      <c r="D27" s="132">
        <v>3700</v>
      </c>
      <c r="E27" s="132">
        <v>3567</v>
      </c>
      <c r="F27" s="133">
        <f t="shared" si="0"/>
        <v>96.405405405405403</v>
      </c>
      <c r="G27" s="21"/>
      <c r="H27" s="21"/>
    </row>
    <row r="28" spans="1:8" x14ac:dyDescent="0.25">
      <c r="A28" s="153"/>
      <c r="B28" s="154">
        <v>85195</v>
      </c>
      <c r="C28" s="196" t="s">
        <v>96</v>
      </c>
      <c r="D28" s="132">
        <v>18100</v>
      </c>
      <c r="E28" s="132">
        <v>9490.5</v>
      </c>
      <c r="F28" s="133">
        <f t="shared" si="0"/>
        <v>52.433701657458563</v>
      </c>
      <c r="G28" s="21"/>
      <c r="H28" s="21"/>
    </row>
    <row r="29" spans="1:8" ht="25.5" x14ac:dyDescent="0.25">
      <c r="A29" s="143">
        <v>900</v>
      </c>
      <c r="B29" s="147"/>
      <c r="C29" s="180" t="s">
        <v>61</v>
      </c>
      <c r="D29" s="33">
        <f>D30+D31+D32+D33+D34</f>
        <v>4103754</v>
      </c>
      <c r="E29" s="33">
        <f>E30+E31+E32+E33+E34</f>
        <v>328049.30000000005</v>
      </c>
      <c r="F29" s="34">
        <f t="shared" si="0"/>
        <v>7.9938831616125157</v>
      </c>
      <c r="G29" s="2"/>
      <c r="H29" s="2"/>
    </row>
    <row r="30" spans="1:8" x14ac:dyDescent="0.25">
      <c r="A30" s="153"/>
      <c r="B30" s="154">
        <v>90001</v>
      </c>
      <c r="C30" s="155" t="s">
        <v>135</v>
      </c>
      <c r="D30" s="132">
        <v>1637000</v>
      </c>
      <c r="E30" s="132">
        <v>3075</v>
      </c>
      <c r="F30" s="133">
        <f t="shared" si="0"/>
        <v>0.18784361637141112</v>
      </c>
      <c r="G30" s="21"/>
      <c r="H30" s="21"/>
    </row>
    <row r="31" spans="1:8" x14ac:dyDescent="0.25">
      <c r="A31" s="153"/>
      <c r="B31" s="154">
        <v>90002</v>
      </c>
      <c r="C31" s="155" t="s">
        <v>136</v>
      </c>
      <c r="D31" s="132">
        <v>547000</v>
      </c>
      <c r="E31" s="132">
        <v>31189.33</v>
      </c>
      <c r="F31" s="133">
        <f t="shared" si="0"/>
        <v>5.7018884826325413</v>
      </c>
      <c r="G31" s="2"/>
      <c r="H31" s="2"/>
    </row>
    <row r="32" spans="1:8" ht="25.5" x14ac:dyDescent="0.25">
      <c r="A32" s="153"/>
      <c r="B32" s="154">
        <v>90005</v>
      </c>
      <c r="C32" s="156" t="s">
        <v>139</v>
      </c>
      <c r="D32" s="132">
        <v>785854</v>
      </c>
      <c r="E32" s="132">
        <v>9215.19</v>
      </c>
      <c r="F32" s="133">
        <f t="shared" si="0"/>
        <v>1.1726338480175706</v>
      </c>
      <c r="G32" s="2"/>
      <c r="H32" s="2"/>
    </row>
    <row r="33" spans="1:8" x14ac:dyDescent="0.25">
      <c r="A33" s="153"/>
      <c r="B33" s="154">
        <v>90015</v>
      </c>
      <c r="C33" s="155" t="s">
        <v>140</v>
      </c>
      <c r="D33" s="181">
        <v>138900</v>
      </c>
      <c r="E33" s="181">
        <v>56461.83</v>
      </c>
      <c r="F33" s="182">
        <f t="shared" si="0"/>
        <v>40.649265658747304</v>
      </c>
      <c r="G33" s="2"/>
      <c r="H33" s="2"/>
    </row>
    <row r="34" spans="1:8" x14ac:dyDescent="0.25">
      <c r="A34" s="140"/>
      <c r="B34" s="141">
        <v>90017</v>
      </c>
      <c r="C34" s="142" t="s">
        <v>141</v>
      </c>
      <c r="D34" s="175">
        <v>995000</v>
      </c>
      <c r="E34" s="175">
        <v>228107.95</v>
      </c>
      <c r="F34" s="176">
        <f t="shared" si="0"/>
        <v>22.925422110552766</v>
      </c>
      <c r="G34" s="2"/>
      <c r="H34" s="2"/>
    </row>
    <row r="35" spans="1:8" ht="25.5" x14ac:dyDescent="0.25">
      <c r="A35" s="143">
        <v>921</v>
      </c>
      <c r="B35" s="147"/>
      <c r="C35" s="32" t="s">
        <v>79</v>
      </c>
      <c r="D35" s="18">
        <v>1000000</v>
      </c>
      <c r="E35" s="18">
        <v>1424.82</v>
      </c>
      <c r="F35" s="206">
        <f t="shared" si="0"/>
        <v>0.142482</v>
      </c>
      <c r="G35" s="2"/>
      <c r="H35" s="2"/>
    </row>
    <row r="36" spans="1:8" x14ac:dyDescent="0.25">
      <c r="A36" s="140"/>
      <c r="B36" s="141">
        <v>92195</v>
      </c>
      <c r="C36" s="205" t="s">
        <v>96</v>
      </c>
      <c r="D36" s="175">
        <v>1000000</v>
      </c>
      <c r="E36" s="175">
        <v>1424.82</v>
      </c>
      <c r="F36" s="176">
        <f t="shared" si="0"/>
        <v>0.142482</v>
      </c>
      <c r="G36" s="2"/>
      <c r="H36" s="2"/>
    </row>
    <row r="37" spans="1:8" x14ac:dyDescent="0.25">
      <c r="A37" s="143">
        <v>926</v>
      </c>
      <c r="B37" s="147"/>
      <c r="C37" s="57" t="s">
        <v>63</v>
      </c>
      <c r="D37" s="33">
        <f>D38+D39</f>
        <v>634610</v>
      </c>
      <c r="E37" s="33">
        <f>E38+E39</f>
        <v>28448.44</v>
      </c>
      <c r="F37" s="34">
        <f t="shared" si="0"/>
        <v>4.4828225209183596</v>
      </c>
      <c r="G37" s="2"/>
      <c r="H37" s="2"/>
    </row>
    <row r="38" spans="1:8" x14ac:dyDescent="0.25">
      <c r="A38" s="153"/>
      <c r="B38" s="154">
        <v>92601</v>
      </c>
      <c r="C38" s="155" t="s">
        <v>144</v>
      </c>
      <c r="D38" s="132">
        <v>605700</v>
      </c>
      <c r="E38" s="132">
        <v>1845</v>
      </c>
      <c r="F38" s="133">
        <f t="shared" si="0"/>
        <v>0.3046062407132244</v>
      </c>
      <c r="G38" s="21"/>
      <c r="H38" s="21"/>
    </row>
    <row r="39" spans="1:8" x14ac:dyDescent="0.25">
      <c r="A39" s="153"/>
      <c r="B39" s="154">
        <v>92604</v>
      </c>
      <c r="C39" s="155" t="s">
        <v>145</v>
      </c>
      <c r="D39" s="132">
        <v>28910</v>
      </c>
      <c r="E39" s="132">
        <v>26603.439999999999</v>
      </c>
      <c r="F39" s="133">
        <f t="shared" si="0"/>
        <v>92.021584226911102</v>
      </c>
      <c r="G39" s="2"/>
      <c r="H39" s="2"/>
    </row>
    <row r="40" spans="1:8" ht="15.75" thickBot="1" x14ac:dyDescent="0.3">
      <c r="A40" s="542" t="s">
        <v>164</v>
      </c>
      <c r="B40" s="543"/>
      <c r="C40" s="543"/>
      <c r="D40" s="98">
        <f>D37+D35+D29+D26+D22+D20+D17+D14+D12+D10+D8</f>
        <v>9389707</v>
      </c>
      <c r="E40" s="98">
        <f>E37+E35+E29+E26+E22+E20+E17+E14+E12+E10+E8</f>
        <v>1596539.0300000003</v>
      </c>
      <c r="F40" s="183">
        <f t="shared" si="0"/>
        <v>17.003076134324534</v>
      </c>
      <c r="G40" s="2"/>
      <c r="H40" s="2"/>
    </row>
    <row r="41" spans="1:8" x14ac:dyDescent="0.25">
      <c r="A41" s="2"/>
      <c r="B41" s="2"/>
      <c r="C41" s="80"/>
      <c r="D41" s="21"/>
      <c r="E41" s="21"/>
      <c r="F41" s="21"/>
      <c r="G41" s="2"/>
      <c r="H41" s="2"/>
    </row>
    <row r="42" spans="1:8" x14ac:dyDescent="0.25">
      <c r="A42" s="81"/>
      <c r="B42" s="81"/>
      <c r="C42" s="80"/>
      <c r="D42" s="21"/>
      <c r="E42" s="21"/>
      <c r="F42" s="21"/>
      <c r="G42" s="2"/>
      <c r="H42" s="2"/>
    </row>
    <row r="43" spans="1:8" x14ac:dyDescent="0.25">
      <c r="A43" s="2"/>
      <c r="B43" s="2"/>
      <c r="C43" s="80"/>
      <c r="D43" s="184"/>
      <c r="E43" s="184"/>
      <c r="F43" s="21"/>
      <c r="G43" s="2"/>
      <c r="H43" s="2"/>
    </row>
    <row r="44" spans="1:8" x14ac:dyDescent="0.25">
      <c r="C44" s="80"/>
      <c r="D44" s="21"/>
      <c r="E44" s="21"/>
      <c r="F44" s="21"/>
      <c r="G44" s="2"/>
      <c r="H44" s="2"/>
    </row>
    <row r="45" spans="1:8" x14ac:dyDescent="0.25">
      <c r="C45" s="80"/>
      <c r="D45" s="21"/>
      <c r="E45" s="21"/>
      <c r="F45" s="21"/>
    </row>
    <row r="46" spans="1:8" x14ac:dyDescent="0.25">
      <c r="C46" s="80"/>
      <c r="D46" s="21"/>
      <c r="E46" s="21"/>
      <c r="F46" s="21"/>
    </row>
    <row r="47" spans="1:8" x14ac:dyDescent="0.25">
      <c r="C47" s="80"/>
      <c r="D47" s="21"/>
      <c r="E47" s="21"/>
      <c r="F47" s="21"/>
    </row>
    <row r="48" spans="1:8" x14ac:dyDescent="0.25">
      <c r="C48" s="80"/>
      <c r="D48" s="21"/>
      <c r="E48" s="21"/>
      <c r="F48" s="21"/>
    </row>
    <row r="49" spans="3:6" x14ac:dyDescent="0.25">
      <c r="C49" s="80"/>
      <c r="D49" s="21"/>
      <c r="E49" s="21"/>
      <c r="F49" s="21"/>
    </row>
    <row r="50" spans="3:6" x14ac:dyDescent="0.25">
      <c r="C50" s="80"/>
      <c r="D50" s="21"/>
      <c r="E50" s="21"/>
      <c r="F50" s="21"/>
    </row>
    <row r="51" spans="3:6" x14ac:dyDescent="0.25">
      <c r="C51" s="80"/>
      <c r="D51" s="21"/>
      <c r="E51" s="21"/>
      <c r="F51" s="21"/>
    </row>
    <row r="52" spans="3:6" x14ac:dyDescent="0.25">
      <c r="C52" s="80"/>
      <c r="D52" s="21"/>
      <c r="E52" s="21"/>
      <c r="F52" s="21"/>
    </row>
    <row r="53" spans="3:6" x14ac:dyDescent="0.25">
      <c r="C53" s="80"/>
      <c r="D53" s="21"/>
      <c r="E53" s="21"/>
      <c r="F53" s="21"/>
    </row>
    <row r="54" spans="3:6" x14ac:dyDescent="0.25">
      <c r="C54" s="80"/>
      <c r="D54" s="21"/>
      <c r="E54" s="21"/>
      <c r="F54" s="21"/>
    </row>
    <row r="55" spans="3:6" x14ac:dyDescent="0.25">
      <c r="C55" s="80"/>
      <c r="D55" s="21"/>
      <c r="E55" s="21"/>
      <c r="F55" s="21"/>
    </row>
    <row r="56" spans="3:6" x14ac:dyDescent="0.25">
      <c r="C56" s="80"/>
      <c r="D56" s="21"/>
      <c r="E56" s="21"/>
      <c r="F56" s="21"/>
    </row>
    <row r="57" spans="3:6" x14ac:dyDescent="0.25">
      <c r="C57" s="80"/>
      <c r="D57" s="21"/>
      <c r="E57" s="21"/>
      <c r="F57" s="21"/>
    </row>
    <row r="58" spans="3:6" x14ac:dyDescent="0.25">
      <c r="C58" s="80"/>
      <c r="D58" s="21"/>
      <c r="E58" s="21"/>
      <c r="F58" s="21"/>
    </row>
    <row r="59" spans="3:6" x14ac:dyDescent="0.25">
      <c r="C59" s="80"/>
      <c r="D59" s="21"/>
      <c r="E59" s="21"/>
      <c r="F59" s="21"/>
    </row>
    <row r="60" spans="3:6" x14ac:dyDescent="0.25">
      <c r="C60" s="80"/>
      <c r="D60" s="21"/>
      <c r="E60" s="21"/>
      <c r="F60" s="21"/>
    </row>
    <row r="61" spans="3:6" x14ac:dyDescent="0.25">
      <c r="C61" s="80"/>
      <c r="D61" s="21"/>
      <c r="E61" s="21"/>
      <c r="F61" s="21"/>
    </row>
    <row r="62" spans="3:6" x14ac:dyDescent="0.25">
      <c r="C62" s="80"/>
      <c r="D62" s="21"/>
      <c r="E62" s="21"/>
      <c r="F62" s="21"/>
    </row>
    <row r="63" spans="3:6" x14ac:dyDescent="0.25">
      <c r="C63" s="80"/>
      <c r="D63" s="21"/>
      <c r="E63" s="21"/>
      <c r="F63" s="21"/>
    </row>
    <row r="64" spans="3:6" x14ac:dyDescent="0.25">
      <c r="C64" s="80"/>
      <c r="D64" s="21"/>
      <c r="E64" s="21"/>
      <c r="F64" s="21"/>
    </row>
    <row r="65" spans="3:6" x14ac:dyDescent="0.25">
      <c r="C65" s="80"/>
      <c r="D65" s="21"/>
      <c r="E65" s="21"/>
      <c r="F65" s="21"/>
    </row>
    <row r="66" spans="3:6" x14ac:dyDescent="0.25">
      <c r="C66" s="80"/>
      <c r="D66" s="21"/>
      <c r="E66" s="21"/>
      <c r="F66" s="21"/>
    </row>
    <row r="67" spans="3:6" x14ac:dyDescent="0.25">
      <c r="C67" s="80"/>
      <c r="D67" s="21"/>
      <c r="E67" s="21"/>
      <c r="F67" s="21"/>
    </row>
    <row r="68" spans="3:6" x14ac:dyDescent="0.25">
      <c r="C68" s="80"/>
      <c r="D68" s="21"/>
      <c r="E68" s="21"/>
      <c r="F68" s="21"/>
    </row>
    <row r="69" spans="3:6" x14ac:dyDescent="0.25">
      <c r="C69" s="2"/>
      <c r="D69" s="21"/>
      <c r="E69" s="21"/>
      <c r="F69" s="21"/>
    </row>
    <row r="70" spans="3:6" x14ac:dyDescent="0.25">
      <c r="C70" s="2"/>
      <c r="D70" s="21"/>
      <c r="E70" s="21"/>
      <c r="F70" s="21"/>
    </row>
    <row r="71" spans="3:6" x14ac:dyDescent="0.25">
      <c r="C71" s="2"/>
      <c r="D71" s="21"/>
      <c r="E71" s="21"/>
      <c r="F71" s="21"/>
    </row>
    <row r="72" spans="3:6" x14ac:dyDescent="0.25">
      <c r="C72" s="2"/>
      <c r="D72" s="21"/>
      <c r="E72" s="21"/>
      <c r="F72" s="21"/>
    </row>
    <row r="73" spans="3:6" x14ac:dyDescent="0.25">
      <c r="C73" s="2"/>
      <c r="D73" s="21"/>
      <c r="E73" s="21"/>
      <c r="F73" s="21"/>
    </row>
    <row r="74" spans="3:6" x14ac:dyDescent="0.25">
      <c r="C74" s="2"/>
      <c r="D74" s="21"/>
      <c r="E74" s="21"/>
      <c r="F74" s="21"/>
    </row>
    <row r="75" spans="3:6" x14ac:dyDescent="0.25">
      <c r="C75" s="2"/>
      <c r="D75" s="21"/>
      <c r="E75" s="21"/>
      <c r="F75" s="21"/>
    </row>
    <row r="76" spans="3:6" x14ac:dyDescent="0.25">
      <c r="D76" s="21"/>
      <c r="E76" s="21"/>
      <c r="F76" s="21"/>
    </row>
    <row r="77" spans="3:6" x14ac:dyDescent="0.25">
      <c r="D77" s="21"/>
      <c r="E77" s="21"/>
      <c r="F77" s="21"/>
    </row>
    <row r="78" spans="3:6" x14ac:dyDescent="0.25">
      <c r="D78" s="21"/>
      <c r="E78" s="21"/>
      <c r="F78" s="21"/>
    </row>
    <row r="79" spans="3:6" x14ac:dyDescent="0.25">
      <c r="D79" s="21"/>
      <c r="E79" s="21"/>
      <c r="F79" s="21"/>
    </row>
    <row r="80" spans="3:6" x14ac:dyDescent="0.25">
      <c r="D80" s="21"/>
      <c r="E80" s="21"/>
      <c r="F80" s="21"/>
    </row>
    <row r="81" spans="4:6" x14ac:dyDescent="0.25">
      <c r="D81" s="21"/>
      <c r="E81" s="21"/>
      <c r="F81" s="21"/>
    </row>
    <row r="82" spans="4:6" x14ac:dyDescent="0.25">
      <c r="D82" s="21"/>
      <c r="E82" s="21"/>
      <c r="F82" s="21"/>
    </row>
    <row r="83" spans="4:6" x14ac:dyDescent="0.25">
      <c r="D83" s="21"/>
      <c r="E83" s="21"/>
      <c r="F83" s="21"/>
    </row>
    <row r="84" spans="4:6" x14ac:dyDescent="0.25">
      <c r="D84" s="21"/>
      <c r="E84" s="21"/>
      <c r="F84" s="21"/>
    </row>
    <row r="85" spans="4:6" x14ac:dyDescent="0.25">
      <c r="D85" s="21"/>
      <c r="E85" s="21"/>
      <c r="F85" s="21"/>
    </row>
    <row r="86" spans="4:6" x14ac:dyDescent="0.25">
      <c r="D86" s="21"/>
      <c r="E86" s="21"/>
      <c r="F86" s="21"/>
    </row>
    <row r="87" spans="4:6" x14ac:dyDescent="0.25">
      <c r="D87" s="21"/>
      <c r="E87" s="21"/>
      <c r="F87" s="21"/>
    </row>
    <row r="88" spans="4:6" x14ac:dyDescent="0.25">
      <c r="D88" s="21"/>
      <c r="E88" s="21"/>
      <c r="F88" s="21"/>
    </row>
    <row r="89" spans="4:6" x14ac:dyDescent="0.25">
      <c r="D89" s="21"/>
      <c r="E89" s="21"/>
      <c r="F89" s="21"/>
    </row>
    <row r="90" spans="4:6" x14ac:dyDescent="0.25">
      <c r="D90" s="21"/>
      <c r="E90" s="21"/>
      <c r="F90" s="21"/>
    </row>
    <row r="91" spans="4:6" x14ac:dyDescent="0.25">
      <c r="D91" s="21"/>
      <c r="E91" s="21"/>
      <c r="F91" s="21"/>
    </row>
    <row r="92" spans="4:6" x14ac:dyDescent="0.25">
      <c r="D92" s="21"/>
      <c r="E92" s="21"/>
      <c r="F92" s="21"/>
    </row>
    <row r="93" spans="4:6" x14ac:dyDescent="0.25">
      <c r="D93" s="21"/>
      <c r="E93" s="21"/>
      <c r="F93" s="21"/>
    </row>
    <row r="94" spans="4:6" x14ac:dyDescent="0.25">
      <c r="D94" s="21"/>
      <c r="E94" s="21"/>
      <c r="F94" s="21"/>
    </row>
    <row r="95" spans="4:6" x14ac:dyDescent="0.25">
      <c r="D95" s="21"/>
      <c r="E95" s="21"/>
      <c r="F95" s="21"/>
    </row>
    <row r="96" spans="4:6" x14ac:dyDescent="0.25">
      <c r="D96" s="21"/>
      <c r="E96" s="21"/>
      <c r="F96" s="21"/>
    </row>
    <row r="97" spans="4:6" x14ac:dyDescent="0.25">
      <c r="D97" s="21"/>
      <c r="E97" s="21"/>
      <c r="F97" s="21"/>
    </row>
    <row r="98" spans="4:6" x14ac:dyDescent="0.25">
      <c r="D98" s="21"/>
      <c r="E98" s="21"/>
      <c r="F98" s="21"/>
    </row>
    <row r="99" spans="4:6" x14ac:dyDescent="0.25">
      <c r="D99" s="21"/>
      <c r="E99" s="21"/>
      <c r="F99" s="21"/>
    </row>
    <row r="100" spans="4:6" x14ac:dyDescent="0.25">
      <c r="D100" s="21"/>
      <c r="E100" s="21"/>
      <c r="F100" s="21"/>
    </row>
    <row r="101" spans="4:6" x14ac:dyDescent="0.25">
      <c r="D101" s="21"/>
      <c r="E101" s="21"/>
      <c r="F101" s="21"/>
    </row>
    <row r="102" spans="4:6" x14ac:dyDescent="0.25">
      <c r="D102" s="21"/>
      <c r="E102" s="21"/>
      <c r="F102" s="21"/>
    </row>
    <row r="103" spans="4:6" x14ac:dyDescent="0.25">
      <c r="D103" s="21"/>
      <c r="E103" s="21"/>
      <c r="F103" s="21"/>
    </row>
    <row r="104" spans="4:6" x14ac:dyDescent="0.25">
      <c r="D104" s="21"/>
      <c r="E104" s="21"/>
      <c r="F104" s="21"/>
    </row>
    <row r="105" spans="4:6" x14ac:dyDescent="0.25">
      <c r="D105" s="21"/>
      <c r="E105" s="21"/>
      <c r="F105" s="21"/>
    </row>
    <row r="106" spans="4:6" x14ac:dyDescent="0.25">
      <c r="D106" s="21"/>
      <c r="E106" s="21"/>
      <c r="F106" s="21"/>
    </row>
    <row r="107" spans="4:6" x14ac:dyDescent="0.25">
      <c r="D107" s="21"/>
      <c r="E107" s="21"/>
      <c r="F107" s="21"/>
    </row>
    <row r="108" spans="4:6" x14ac:dyDescent="0.25">
      <c r="D108" s="21"/>
      <c r="E108" s="21"/>
      <c r="F108" s="21"/>
    </row>
    <row r="109" spans="4:6" x14ac:dyDescent="0.25">
      <c r="D109" s="21"/>
      <c r="E109" s="21"/>
      <c r="F109" s="21"/>
    </row>
    <row r="110" spans="4:6" x14ac:dyDescent="0.25">
      <c r="D110" s="21"/>
      <c r="E110" s="21"/>
      <c r="F110" s="21"/>
    </row>
    <row r="111" spans="4:6" x14ac:dyDescent="0.25">
      <c r="D111" s="21"/>
      <c r="E111" s="21"/>
      <c r="F111" s="21"/>
    </row>
    <row r="112" spans="4:6" x14ac:dyDescent="0.25">
      <c r="D112" s="21"/>
      <c r="E112" s="21"/>
      <c r="F112" s="21"/>
    </row>
    <row r="113" spans="4:6" x14ac:dyDescent="0.25">
      <c r="D113" s="21"/>
      <c r="E113" s="21"/>
      <c r="F113" s="21"/>
    </row>
    <row r="114" spans="4:6" x14ac:dyDescent="0.25">
      <c r="D114" s="21"/>
      <c r="E114" s="21"/>
      <c r="F114" s="21"/>
    </row>
    <row r="115" spans="4:6" x14ac:dyDescent="0.25">
      <c r="D115" s="21"/>
      <c r="E115" s="21"/>
      <c r="F115" s="21"/>
    </row>
    <row r="116" spans="4:6" x14ac:dyDescent="0.25">
      <c r="D116" s="21"/>
      <c r="E116" s="21"/>
      <c r="F116" s="21"/>
    </row>
    <row r="117" spans="4:6" x14ac:dyDescent="0.25">
      <c r="D117" s="21"/>
      <c r="E117" s="21"/>
      <c r="F117" s="21"/>
    </row>
    <row r="118" spans="4:6" x14ac:dyDescent="0.25">
      <c r="D118" s="21"/>
      <c r="E118" s="21"/>
      <c r="F118" s="21"/>
    </row>
    <row r="119" spans="4:6" x14ac:dyDescent="0.25">
      <c r="D119" s="21"/>
      <c r="E119" s="21"/>
      <c r="F119" s="21"/>
    </row>
    <row r="120" spans="4:6" x14ac:dyDescent="0.25">
      <c r="D120" s="21"/>
      <c r="E120" s="21"/>
      <c r="F120" s="21"/>
    </row>
    <row r="121" spans="4:6" x14ac:dyDescent="0.25">
      <c r="D121" s="21"/>
      <c r="E121" s="21"/>
      <c r="F121" s="21"/>
    </row>
    <row r="122" spans="4:6" x14ac:dyDescent="0.25">
      <c r="D122" s="21"/>
      <c r="E122" s="21"/>
      <c r="F122" s="21"/>
    </row>
    <row r="123" spans="4:6" x14ac:dyDescent="0.25">
      <c r="D123" s="21"/>
      <c r="E123" s="21"/>
      <c r="F123" s="21"/>
    </row>
    <row r="124" spans="4:6" x14ac:dyDescent="0.25">
      <c r="D124" s="21"/>
      <c r="E124" s="21"/>
      <c r="F124" s="21"/>
    </row>
    <row r="125" spans="4:6" x14ac:dyDescent="0.25">
      <c r="D125" s="21"/>
      <c r="E125" s="21"/>
      <c r="F125" s="21"/>
    </row>
    <row r="126" spans="4:6" x14ac:dyDescent="0.25">
      <c r="D126" s="21"/>
      <c r="E126" s="21"/>
      <c r="F126" s="21"/>
    </row>
    <row r="127" spans="4:6" x14ac:dyDescent="0.25">
      <c r="D127" s="21"/>
      <c r="E127" s="21"/>
      <c r="F127" s="21"/>
    </row>
    <row r="128" spans="4:6" x14ac:dyDescent="0.25">
      <c r="D128" s="21"/>
      <c r="E128" s="21"/>
      <c r="F128" s="21"/>
    </row>
    <row r="129" spans="4:6" x14ac:dyDescent="0.25">
      <c r="D129" s="21"/>
      <c r="E129" s="21"/>
      <c r="F129" s="21"/>
    </row>
    <row r="130" spans="4:6" x14ac:dyDescent="0.25">
      <c r="D130" s="21"/>
      <c r="E130" s="21"/>
      <c r="F130" s="21"/>
    </row>
    <row r="131" spans="4:6" x14ac:dyDescent="0.25">
      <c r="D131" s="21"/>
      <c r="E131" s="21"/>
      <c r="F131" s="21"/>
    </row>
    <row r="132" spans="4:6" x14ac:dyDescent="0.25">
      <c r="D132" s="21"/>
      <c r="E132" s="21"/>
      <c r="F132" s="21"/>
    </row>
    <row r="133" spans="4:6" x14ac:dyDescent="0.25">
      <c r="D133" s="21"/>
      <c r="E133" s="21"/>
      <c r="F133" s="21"/>
    </row>
    <row r="134" spans="4:6" x14ac:dyDescent="0.25">
      <c r="D134" s="21"/>
      <c r="E134" s="21"/>
      <c r="F134" s="21"/>
    </row>
    <row r="135" spans="4:6" x14ac:dyDescent="0.25">
      <c r="D135" s="21"/>
      <c r="E135" s="21"/>
      <c r="F135" s="21"/>
    </row>
    <row r="136" spans="4:6" x14ac:dyDescent="0.25">
      <c r="D136" s="21"/>
      <c r="E136" s="21"/>
      <c r="F136" s="21"/>
    </row>
    <row r="137" spans="4:6" x14ac:dyDescent="0.25">
      <c r="D137" s="21"/>
      <c r="E137" s="21"/>
      <c r="F137" s="21"/>
    </row>
    <row r="138" spans="4:6" x14ac:dyDescent="0.25">
      <c r="D138" s="21"/>
      <c r="E138" s="21"/>
      <c r="F138" s="21"/>
    </row>
    <row r="139" spans="4:6" x14ac:dyDescent="0.25">
      <c r="D139" s="21"/>
      <c r="E139" s="21"/>
      <c r="F139" s="21"/>
    </row>
    <row r="140" spans="4:6" x14ac:dyDescent="0.25">
      <c r="D140" s="21"/>
      <c r="E140" s="21"/>
      <c r="F140" s="21"/>
    </row>
    <row r="141" spans="4:6" x14ac:dyDescent="0.25">
      <c r="D141" s="21"/>
      <c r="E141" s="21"/>
      <c r="F141" s="21"/>
    </row>
    <row r="142" spans="4:6" x14ac:dyDescent="0.25">
      <c r="D142" s="21"/>
      <c r="E142" s="21"/>
      <c r="F142" s="21"/>
    </row>
    <row r="143" spans="4:6" x14ac:dyDescent="0.25">
      <c r="D143" s="21"/>
      <c r="E143" s="21"/>
      <c r="F143" s="21"/>
    </row>
    <row r="144" spans="4:6" x14ac:dyDescent="0.25">
      <c r="D144" s="21"/>
      <c r="E144" s="21"/>
      <c r="F144" s="21"/>
    </row>
    <row r="145" spans="4:6" x14ac:dyDescent="0.25">
      <c r="D145" s="21"/>
      <c r="E145" s="21"/>
      <c r="F145" s="21"/>
    </row>
    <row r="146" spans="4:6" x14ac:dyDescent="0.25">
      <c r="D146" s="21"/>
      <c r="E146" s="21"/>
      <c r="F146" s="21"/>
    </row>
    <row r="147" spans="4:6" x14ac:dyDescent="0.25">
      <c r="D147" s="21"/>
      <c r="E147" s="21"/>
      <c r="F147" s="21"/>
    </row>
    <row r="148" spans="4:6" x14ac:dyDescent="0.25">
      <c r="D148" s="21"/>
      <c r="E148" s="21"/>
      <c r="F148" s="21"/>
    </row>
    <row r="149" spans="4:6" x14ac:dyDescent="0.25">
      <c r="D149" s="21"/>
      <c r="E149" s="21"/>
      <c r="F149" s="21"/>
    </row>
    <row r="150" spans="4:6" x14ac:dyDescent="0.25">
      <c r="D150" s="21"/>
      <c r="E150" s="21"/>
      <c r="F150" s="21"/>
    </row>
    <row r="151" spans="4:6" x14ac:dyDescent="0.25">
      <c r="D151" s="21"/>
      <c r="E151" s="21"/>
      <c r="F151" s="21"/>
    </row>
    <row r="152" spans="4:6" x14ac:dyDescent="0.25">
      <c r="D152" s="21"/>
      <c r="E152" s="21"/>
      <c r="F152" s="21"/>
    </row>
    <row r="153" spans="4:6" x14ac:dyDescent="0.25">
      <c r="D153" s="21"/>
      <c r="E153" s="21"/>
      <c r="F153" s="21"/>
    </row>
    <row r="154" spans="4:6" x14ac:dyDescent="0.25">
      <c r="D154" s="21"/>
      <c r="E154" s="21"/>
      <c r="F154" s="21"/>
    </row>
    <row r="155" spans="4:6" x14ac:dyDescent="0.25">
      <c r="D155" s="21"/>
      <c r="E155" s="21"/>
      <c r="F155" s="21"/>
    </row>
    <row r="156" spans="4:6" x14ac:dyDescent="0.25">
      <c r="D156" s="21"/>
      <c r="E156" s="21"/>
      <c r="F156" s="21"/>
    </row>
    <row r="157" spans="4:6" x14ac:dyDescent="0.25">
      <c r="D157" s="21"/>
      <c r="E157" s="21"/>
      <c r="F157" s="21"/>
    </row>
    <row r="158" spans="4:6" x14ac:dyDescent="0.25">
      <c r="D158" s="21"/>
      <c r="E158" s="21"/>
      <c r="F158" s="21"/>
    </row>
    <row r="159" spans="4:6" x14ac:dyDescent="0.25">
      <c r="D159" s="21"/>
      <c r="E159" s="21"/>
      <c r="F159" s="21"/>
    </row>
    <row r="160" spans="4:6" x14ac:dyDescent="0.25">
      <c r="D160" s="21"/>
      <c r="E160" s="21"/>
      <c r="F160" s="21"/>
    </row>
    <row r="161" spans="4:6" x14ac:dyDescent="0.25">
      <c r="D161" s="21"/>
      <c r="E161" s="21"/>
      <c r="F161" s="21"/>
    </row>
    <row r="162" spans="4:6" x14ac:dyDescent="0.25">
      <c r="D162" s="21"/>
      <c r="E162" s="21"/>
      <c r="F162" s="21"/>
    </row>
    <row r="163" spans="4:6" x14ac:dyDescent="0.25">
      <c r="D163" s="21"/>
      <c r="E163" s="21"/>
      <c r="F163" s="21"/>
    </row>
    <row r="164" spans="4:6" x14ac:dyDescent="0.25">
      <c r="D164" s="21"/>
      <c r="E164" s="21"/>
      <c r="F164" s="21"/>
    </row>
    <row r="165" spans="4:6" x14ac:dyDescent="0.25">
      <c r="D165" s="21"/>
      <c r="E165" s="21"/>
      <c r="F165" s="21"/>
    </row>
    <row r="166" spans="4:6" x14ac:dyDescent="0.25">
      <c r="D166" s="21"/>
      <c r="E166" s="21"/>
      <c r="F166" s="21"/>
    </row>
    <row r="167" spans="4:6" x14ac:dyDescent="0.25">
      <c r="D167" s="21"/>
      <c r="E167" s="21"/>
      <c r="F167" s="21"/>
    </row>
    <row r="168" spans="4:6" x14ac:dyDescent="0.25">
      <c r="D168" s="21"/>
      <c r="E168" s="21"/>
      <c r="F168" s="21"/>
    </row>
    <row r="169" spans="4:6" x14ac:dyDescent="0.25">
      <c r="D169" s="21"/>
      <c r="E169" s="21"/>
      <c r="F169" s="21"/>
    </row>
    <row r="170" spans="4:6" x14ac:dyDescent="0.25">
      <c r="D170" s="21"/>
      <c r="E170" s="21"/>
      <c r="F170" s="21"/>
    </row>
    <row r="171" spans="4:6" x14ac:dyDescent="0.25">
      <c r="D171" s="21"/>
      <c r="E171" s="21"/>
      <c r="F171" s="21"/>
    </row>
    <row r="172" spans="4:6" x14ac:dyDescent="0.25">
      <c r="D172" s="21"/>
      <c r="E172" s="21"/>
      <c r="F172" s="21"/>
    </row>
    <row r="173" spans="4:6" x14ac:dyDescent="0.25">
      <c r="D173" s="21"/>
      <c r="E173" s="21"/>
      <c r="F173" s="21"/>
    </row>
    <row r="174" spans="4:6" x14ac:dyDescent="0.25">
      <c r="D174" s="21"/>
      <c r="E174" s="21"/>
      <c r="F174" s="21"/>
    </row>
    <row r="175" spans="4:6" x14ac:dyDescent="0.25">
      <c r="D175" s="21"/>
      <c r="E175" s="21"/>
      <c r="F175" s="21"/>
    </row>
    <row r="176" spans="4:6" x14ac:dyDescent="0.25">
      <c r="D176" s="21"/>
      <c r="E176" s="21"/>
      <c r="F176" s="21"/>
    </row>
    <row r="177" spans="4:6" x14ac:dyDescent="0.25">
      <c r="D177" s="21"/>
      <c r="E177" s="21"/>
      <c r="F177" s="21"/>
    </row>
    <row r="178" spans="4:6" x14ac:dyDescent="0.25">
      <c r="D178" s="21"/>
      <c r="E178" s="21"/>
      <c r="F178" s="21"/>
    </row>
    <row r="179" spans="4:6" x14ac:dyDescent="0.25">
      <c r="D179" s="21"/>
      <c r="E179" s="21"/>
      <c r="F179" s="21"/>
    </row>
  </sheetData>
  <mergeCells count="8">
    <mergeCell ref="A40:C40"/>
    <mergeCell ref="E1:F1"/>
    <mergeCell ref="A4:A5"/>
    <mergeCell ref="B4:B5"/>
    <mergeCell ref="C4:C5"/>
    <mergeCell ref="D4:D6"/>
    <mergeCell ref="E4:E6"/>
    <mergeCell ref="F4:F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H22" sqref="H22"/>
    </sheetView>
  </sheetViews>
  <sheetFormatPr defaultRowHeight="15" x14ac:dyDescent="0.25"/>
  <cols>
    <col min="1" max="1" width="5.7109375" style="1" customWidth="1"/>
    <col min="2" max="2" width="9.140625" style="1"/>
    <col min="3" max="3" width="37.28515625" style="1" customWidth="1"/>
    <col min="4" max="4" width="14.42578125" style="1" customWidth="1"/>
    <col min="5" max="5" width="14.5703125" style="1" customWidth="1"/>
    <col min="6" max="6" width="12.140625" style="1" customWidth="1"/>
    <col min="7" max="7" width="11.7109375" style="1" bestFit="1" customWidth="1"/>
    <col min="8" max="256" width="9.140625" style="1"/>
    <col min="257" max="257" width="6.5703125" style="1" customWidth="1"/>
    <col min="258" max="258" width="9.140625" style="1"/>
    <col min="259" max="259" width="37.28515625" style="1" customWidth="1"/>
    <col min="260" max="260" width="14.42578125" style="1" customWidth="1"/>
    <col min="261" max="261" width="13.5703125" style="1" customWidth="1"/>
    <col min="262" max="262" width="12.140625" style="1" customWidth="1"/>
    <col min="263" max="263" width="11.7109375" style="1" bestFit="1" customWidth="1"/>
    <col min="264" max="512" width="9.140625" style="1"/>
    <col min="513" max="513" width="6.5703125" style="1" customWidth="1"/>
    <col min="514" max="514" width="9.140625" style="1"/>
    <col min="515" max="515" width="37.28515625" style="1" customWidth="1"/>
    <col min="516" max="516" width="14.42578125" style="1" customWidth="1"/>
    <col min="517" max="517" width="13.5703125" style="1" customWidth="1"/>
    <col min="518" max="518" width="12.140625" style="1" customWidth="1"/>
    <col min="519" max="519" width="11.7109375" style="1" bestFit="1" customWidth="1"/>
    <col min="520" max="768" width="9.140625" style="1"/>
    <col min="769" max="769" width="6.5703125" style="1" customWidth="1"/>
    <col min="770" max="770" width="9.140625" style="1"/>
    <col min="771" max="771" width="37.28515625" style="1" customWidth="1"/>
    <col min="772" max="772" width="14.42578125" style="1" customWidth="1"/>
    <col min="773" max="773" width="13.5703125" style="1" customWidth="1"/>
    <col min="774" max="774" width="12.140625" style="1" customWidth="1"/>
    <col min="775" max="775" width="11.7109375" style="1" bestFit="1" customWidth="1"/>
    <col min="776" max="1024" width="9.140625" style="1"/>
    <col min="1025" max="1025" width="6.5703125" style="1" customWidth="1"/>
    <col min="1026" max="1026" width="9.140625" style="1"/>
    <col min="1027" max="1027" width="37.28515625" style="1" customWidth="1"/>
    <col min="1028" max="1028" width="14.42578125" style="1" customWidth="1"/>
    <col min="1029" max="1029" width="13.5703125" style="1" customWidth="1"/>
    <col min="1030" max="1030" width="12.140625" style="1" customWidth="1"/>
    <col min="1031" max="1031" width="11.7109375" style="1" bestFit="1" customWidth="1"/>
    <col min="1032" max="1280" width="9.140625" style="1"/>
    <col min="1281" max="1281" width="6.5703125" style="1" customWidth="1"/>
    <col min="1282" max="1282" width="9.140625" style="1"/>
    <col min="1283" max="1283" width="37.28515625" style="1" customWidth="1"/>
    <col min="1284" max="1284" width="14.42578125" style="1" customWidth="1"/>
    <col min="1285" max="1285" width="13.5703125" style="1" customWidth="1"/>
    <col min="1286" max="1286" width="12.140625" style="1" customWidth="1"/>
    <col min="1287" max="1287" width="11.7109375" style="1" bestFit="1" customWidth="1"/>
    <col min="1288" max="1536" width="9.140625" style="1"/>
    <col min="1537" max="1537" width="6.5703125" style="1" customWidth="1"/>
    <col min="1538" max="1538" width="9.140625" style="1"/>
    <col min="1539" max="1539" width="37.28515625" style="1" customWidth="1"/>
    <col min="1540" max="1540" width="14.42578125" style="1" customWidth="1"/>
    <col min="1541" max="1541" width="13.5703125" style="1" customWidth="1"/>
    <col min="1542" max="1542" width="12.140625" style="1" customWidth="1"/>
    <col min="1543" max="1543" width="11.7109375" style="1" bestFit="1" customWidth="1"/>
    <col min="1544" max="1792" width="9.140625" style="1"/>
    <col min="1793" max="1793" width="6.5703125" style="1" customWidth="1"/>
    <col min="1794" max="1794" width="9.140625" style="1"/>
    <col min="1795" max="1795" width="37.28515625" style="1" customWidth="1"/>
    <col min="1796" max="1796" width="14.42578125" style="1" customWidth="1"/>
    <col min="1797" max="1797" width="13.5703125" style="1" customWidth="1"/>
    <col min="1798" max="1798" width="12.140625" style="1" customWidth="1"/>
    <col min="1799" max="1799" width="11.7109375" style="1" bestFit="1" customWidth="1"/>
    <col min="1800" max="2048" width="9.140625" style="1"/>
    <col min="2049" max="2049" width="6.5703125" style="1" customWidth="1"/>
    <col min="2050" max="2050" width="9.140625" style="1"/>
    <col min="2051" max="2051" width="37.28515625" style="1" customWidth="1"/>
    <col min="2052" max="2052" width="14.42578125" style="1" customWidth="1"/>
    <col min="2053" max="2053" width="13.5703125" style="1" customWidth="1"/>
    <col min="2054" max="2054" width="12.140625" style="1" customWidth="1"/>
    <col min="2055" max="2055" width="11.7109375" style="1" bestFit="1" customWidth="1"/>
    <col min="2056" max="2304" width="9.140625" style="1"/>
    <col min="2305" max="2305" width="6.5703125" style="1" customWidth="1"/>
    <col min="2306" max="2306" width="9.140625" style="1"/>
    <col min="2307" max="2307" width="37.28515625" style="1" customWidth="1"/>
    <col min="2308" max="2308" width="14.42578125" style="1" customWidth="1"/>
    <col min="2309" max="2309" width="13.5703125" style="1" customWidth="1"/>
    <col min="2310" max="2310" width="12.140625" style="1" customWidth="1"/>
    <col min="2311" max="2311" width="11.7109375" style="1" bestFit="1" customWidth="1"/>
    <col min="2312" max="2560" width="9.140625" style="1"/>
    <col min="2561" max="2561" width="6.5703125" style="1" customWidth="1"/>
    <col min="2562" max="2562" width="9.140625" style="1"/>
    <col min="2563" max="2563" width="37.28515625" style="1" customWidth="1"/>
    <col min="2564" max="2564" width="14.42578125" style="1" customWidth="1"/>
    <col min="2565" max="2565" width="13.5703125" style="1" customWidth="1"/>
    <col min="2566" max="2566" width="12.140625" style="1" customWidth="1"/>
    <col min="2567" max="2567" width="11.7109375" style="1" bestFit="1" customWidth="1"/>
    <col min="2568" max="2816" width="9.140625" style="1"/>
    <col min="2817" max="2817" width="6.5703125" style="1" customWidth="1"/>
    <col min="2818" max="2818" width="9.140625" style="1"/>
    <col min="2819" max="2819" width="37.28515625" style="1" customWidth="1"/>
    <col min="2820" max="2820" width="14.42578125" style="1" customWidth="1"/>
    <col min="2821" max="2821" width="13.5703125" style="1" customWidth="1"/>
    <col min="2822" max="2822" width="12.140625" style="1" customWidth="1"/>
    <col min="2823" max="2823" width="11.7109375" style="1" bestFit="1" customWidth="1"/>
    <col min="2824" max="3072" width="9.140625" style="1"/>
    <col min="3073" max="3073" width="6.5703125" style="1" customWidth="1"/>
    <col min="3074" max="3074" width="9.140625" style="1"/>
    <col min="3075" max="3075" width="37.28515625" style="1" customWidth="1"/>
    <col min="3076" max="3076" width="14.42578125" style="1" customWidth="1"/>
    <col min="3077" max="3077" width="13.5703125" style="1" customWidth="1"/>
    <col min="3078" max="3078" width="12.140625" style="1" customWidth="1"/>
    <col min="3079" max="3079" width="11.7109375" style="1" bestFit="1" customWidth="1"/>
    <col min="3080" max="3328" width="9.140625" style="1"/>
    <col min="3329" max="3329" width="6.5703125" style="1" customWidth="1"/>
    <col min="3330" max="3330" width="9.140625" style="1"/>
    <col min="3331" max="3331" width="37.28515625" style="1" customWidth="1"/>
    <col min="3332" max="3332" width="14.42578125" style="1" customWidth="1"/>
    <col min="3333" max="3333" width="13.5703125" style="1" customWidth="1"/>
    <col min="3334" max="3334" width="12.140625" style="1" customWidth="1"/>
    <col min="3335" max="3335" width="11.7109375" style="1" bestFit="1" customWidth="1"/>
    <col min="3336" max="3584" width="9.140625" style="1"/>
    <col min="3585" max="3585" width="6.5703125" style="1" customWidth="1"/>
    <col min="3586" max="3586" width="9.140625" style="1"/>
    <col min="3587" max="3587" width="37.28515625" style="1" customWidth="1"/>
    <col min="3588" max="3588" width="14.42578125" style="1" customWidth="1"/>
    <col min="3589" max="3589" width="13.5703125" style="1" customWidth="1"/>
    <col min="3590" max="3590" width="12.140625" style="1" customWidth="1"/>
    <col min="3591" max="3591" width="11.7109375" style="1" bestFit="1" customWidth="1"/>
    <col min="3592" max="3840" width="9.140625" style="1"/>
    <col min="3841" max="3841" width="6.5703125" style="1" customWidth="1"/>
    <col min="3842" max="3842" width="9.140625" style="1"/>
    <col min="3843" max="3843" width="37.28515625" style="1" customWidth="1"/>
    <col min="3844" max="3844" width="14.42578125" style="1" customWidth="1"/>
    <col min="3845" max="3845" width="13.5703125" style="1" customWidth="1"/>
    <col min="3846" max="3846" width="12.140625" style="1" customWidth="1"/>
    <col min="3847" max="3847" width="11.7109375" style="1" bestFit="1" customWidth="1"/>
    <col min="3848" max="4096" width="9.140625" style="1"/>
    <col min="4097" max="4097" width="6.5703125" style="1" customWidth="1"/>
    <col min="4098" max="4098" width="9.140625" style="1"/>
    <col min="4099" max="4099" width="37.28515625" style="1" customWidth="1"/>
    <col min="4100" max="4100" width="14.42578125" style="1" customWidth="1"/>
    <col min="4101" max="4101" width="13.5703125" style="1" customWidth="1"/>
    <col min="4102" max="4102" width="12.140625" style="1" customWidth="1"/>
    <col min="4103" max="4103" width="11.7109375" style="1" bestFit="1" customWidth="1"/>
    <col min="4104" max="4352" width="9.140625" style="1"/>
    <col min="4353" max="4353" width="6.5703125" style="1" customWidth="1"/>
    <col min="4354" max="4354" width="9.140625" style="1"/>
    <col min="4355" max="4355" width="37.28515625" style="1" customWidth="1"/>
    <col min="4356" max="4356" width="14.42578125" style="1" customWidth="1"/>
    <col min="4357" max="4357" width="13.5703125" style="1" customWidth="1"/>
    <col min="4358" max="4358" width="12.140625" style="1" customWidth="1"/>
    <col min="4359" max="4359" width="11.7109375" style="1" bestFit="1" customWidth="1"/>
    <col min="4360" max="4608" width="9.140625" style="1"/>
    <col min="4609" max="4609" width="6.5703125" style="1" customWidth="1"/>
    <col min="4610" max="4610" width="9.140625" style="1"/>
    <col min="4611" max="4611" width="37.28515625" style="1" customWidth="1"/>
    <col min="4612" max="4612" width="14.42578125" style="1" customWidth="1"/>
    <col min="4613" max="4613" width="13.5703125" style="1" customWidth="1"/>
    <col min="4614" max="4614" width="12.140625" style="1" customWidth="1"/>
    <col min="4615" max="4615" width="11.7109375" style="1" bestFit="1" customWidth="1"/>
    <col min="4616" max="4864" width="9.140625" style="1"/>
    <col min="4865" max="4865" width="6.5703125" style="1" customWidth="1"/>
    <col min="4866" max="4866" width="9.140625" style="1"/>
    <col min="4867" max="4867" width="37.28515625" style="1" customWidth="1"/>
    <col min="4868" max="4868" width="14.42578125" style="1" customWidth="1"/>
    <col min="4869" max="4869" width="13.5703125" style="1" customWidth="1"/>
    <col min="4870" max="4870" width="12.140625" style="1" customWidth="1"/>
    <col min="4871" max="4871" width="11.7109375" style="1" bestFit="1" customWidth="1"/>
    <col min="4872" max="5120" width="9.140625" style="1"/>
    <col min="5121" max="5121" width="6.5703125" style="1" customWidth="1"/>
    <col min="5122" max="5122" width="9.140625" style="1"/>
    <col min="5123" max="5123" width="37.28515625" style="1" customWidth="1"/>
    <col min="5124" max="5124" width="14.42578125" style="1" customWidth="1"/>
    <col min="5125" max="5125" width="13.5703125" style="1" customWidth="1"/>
    <col min="5126" max="5126" width="12.140625" style="1" customWidth="1"/>
    <col min="5127" max="5127" width="11.7109375" style="1" bestFit="1" customWidth="1"/>
    <col min="5128" max="5376" width="9.140625" style="1"/>
    <col min="5377" max="5377" width="6.5703125" style="1" customWidth="1"/>
    <col min="5378" max="5378" width="9.140625" style="1"/>
    <col min="5379" max="5379" width="37.28515625" style="1" customWidth="1"/>
    <col min="5380" max="5380" width="14.42578125" style="1" customWidth="1"/>
    <col min="5381" max="5381" width="13.5703125" style="1" customWidth="1"/>
    <col min="5382" max="5382" width="12.140625" style="1" customWidth="1"/>
    <col min="5383" max="5383" width="11.7109375" style="1" bestFit="1" customWidth="1"/>
    <col min="5384" max="5632" width="9.140625" style="1"/>
    <col min="5633" max="5633" width="6.5703125" style="1" customWidth="1"/>
    <col min="5634" max="5634" width="9.140625" style="1"/>
    <col min="5635" max="5635" width="37.28515625" style="1" customWidth="1"/>
    <col min="5636" max="5636" width="14.42578125" style="1" customWidth="1"/>
    <col min="5637" max="5637" width="13.5703125" style="1" customWidth="1"/>
    <col min="5638" max="5638" width="12.140625" style="1" customWidth="1"/>
    <col min="5639" max="5639" width="11.7109375" style="1" bestFit="1" customWidth="1"/>
    <col min="5640" max="5888" width="9.140625" style="1"/>
    <col min="5889" max="5889" width="6.5703125" style="1" customWidth="1"/>
    <col min="5890" max="5890" width="9.140625" style="1"/>
    <col min="5891" max="5891" width="37.28515625" style="1" customWidth="1"/>
    <col min="5892" max="5892" width="14.42578125" style="1" customWidth="1"/>
    <col min="5893" max="5893" width="13.5703125" style="1" customWidth="1"/>
    <col min="5894" max="5894" width="12.140625" style="1" customWidth="1"/>
    <col min="5895" max="5895" width="11.7109375" style="1" bestFit="1" customWidth="1"/>
    <col min="5896" max="6144" width="9.140625" style="1"/>
    <col min="6145" max="6145" width="6.5703125" style="1" customWidth="1"/>
    <col min="6146" max="6146" width="9.140625" style="1"/>
    <col min="6147" max="6147" width="37.28515625" style="1" customWidth="1"/>
    <col min="6148" max="6148" width="14.42578125" style="1" customWidth="1"/>
    <col min="6149" max="6149" width="13.5703125" style="1" customWidth="1"/>
    <col min="6150" max="6150" width="12.140625" style="1" customWidth="1"/>
    <col min="6151" max="6151" width="11.7109375" style="1" bestFit="1" customWidth="1"/>
    <col min="6152" max="6400" width="9.140625" style="1"/>
    <col min="6401" max="6401" width="6.5703125" style="1" customWidth="1"/>
    <col min="6402" max="6402" width="9.140625" style="1"/>
    <col min="6403" max="6403" width="37.28515625" style="1" customWidth="1"/>
    <col min="6404" max="6404" width="14.42578125" style="1" customWidth="1"/>
    <col min="6405" max="6405" width="13.5703125" style="1" customWidth="1"/>
    <col min="6406" max="6406" width="12.140625" style="1" customWidth="1"/>
    <col min="6407" max="6407" width="11.7109375" style="1" bestFit="1" customWidth="1"/>
    <col min="6408" max="6656" width="9.140625" style="1"/>
    <col min="6657" max="6657" width="6.5703125" style="1" customWidth="1"/>
    <col min="6658" max="6658" width="9.140625" style="1"/>
    <col min="6659" max="6659" width="37.28515625" style="1" customWidth="1"/>
    <col min="6660" max="6660" width="14.42578125" style="1" customWidth="1"/>
    <col min="6661" max="6661" width="13.5703125" style="1" customWidth="1"/>
    <col min="6662" max="6662" width="12.140625" style="1" customWidth="1"/>
    <col min="6663" max="6663" width="11.7109375" style="1" bestFit="1" customWidth="1"/>
    <col min="6664" max="6912" width="9.140625" style="1"/>
    <col min="6913" max="6913" width="6.5703125" style="1" customWidth="1"/>
    <col min="6914" max="6914" width="9.140625" style="1"/>
    <col min="6915" max="6915" width="37.28515625" style="1" customWidth="1"/>
    <col min="6916" max="6916" width="14.42578125" style="1" customWidth="1"/>
    <col min="6917" max="6917" width="13.5703125" style="1" customWidth="1"/>
    <col min="6918" max="6918" width="12.140625" style="1" customWidth="1"/>
    <col min="6919" max="6919" width="11.7109375" style="1" bestFit="1" customWidth="1"/>
    <col min="6920" max="7168" width="9.140625" style="1"/>
    <col min="7169" max="7169" width="6.5703125" style="1" customWidth="1"/>
    <col min="7170" max="7170" width="9.140625" style="1"/>
    <col min="7171" max="7171" width="37.28515625" style="1" customWidth="1"/>
    <col min="7172" max="7172" width="14.42578125" style="1" customWidth="1"/>
    <col min="7173" max="7173" width="13.5703125" style="1" customWidth="1"/>
    <col min="7174" max="7174" width="12.140625" style="1" customWidth="1"/>
    <col min="7175" max="7175" width="11.7109375" style="1" bestFit="1" customWidth="1"/>
    <col min="7176" max="7424" width="9.140625" style="1"/>
    <col min="7425" max="7425" width="6.5703125" style="1" customWidth="1"/>
    <col min="7426" max="7426" width="9.140625" style="1"/>
    <col min="7427" max="7427" width="37.28515625" style="1" customWidth="1"/>
    <col min="7428" max="7428" width="14.42578125" style="1" customWidth="1"/>
    <col min="7429" max="7429" width="13.5703125" style="1" customWidth="1"/>
    <col min="7430" max="7430" width="12.140625" style="1" customWidth="1"/>
    <col min="7431" max="7431" width="11.7109375" style="1" bestFit="1" customWidth="1"/>
    <col min="7432" max="7680" width="9.140625" style="1"/>
    <col min="7681" max="7681" width="6.5703125" style="1" customWidth="1"/>
    <col min="7682" max="7682" width="9.140625" style="1"/>
    <col min="7683" max="7683" width="37.28515625" style="1" customWidth="1"/>
    <col min="7684" max="7684" width="14.42578125" style="1" customWidth="1"/>
    <col min="7685" max="7685" width="13.5703125" style="1" customWidth="1"/>
    <col min="7686" max="7686" width="12.140625" style="1" customWidth="1"/>
    <col min="7687" max="7687" width="11.7109375" style="1" bestFit="1" customWidth="1"/>
    <col min="7688" max="7936" width="9.140625" style="1"/>
    <col min="7937" max="7937" width="6.5703125" style="1" customWidth="1"/>
    <col min="7938" max="7938" width="9.140625" style="1"/>
    <col min="7939" max="7939" width="37.28515625" style="1" customWidth="1"/>
    <col min="7940" max="7940" width="14.42578125" style="1" customWidth="1"/>
    <col min="7941" max="7941" width="13.5703125" style="1" customWidth="1"/>
    <col min="7942" max="7942" width="12.140625" style="1" customWidth="1"/>
    <col min="7943" max="7943" width="11.7109375" style="1" bestFit="1" customWidth="1"/>
    <col min="7944" max="8192" width="9.140625" style="1"/>
    <col min="8193" max="8193" width="6.5703125" style="1" customWidth="1"/>
    <col min="8194" max="8194" width="9.140625" style="1"/>
    <col min="8195" max="8195" width="37.28515625" style="1" customWidth="1"/>
    <col min="8196" max="8196" width="14.42578125" style="1" customWidth="1"/>
    <col min="8197" max="8197" width="13.5703125" style="1" customWidth="1"/>
    <col min="8198" max="8198" width="12.140625" style="1" customWidth="1"/>
    <col min="8199" max="8199" width="11.7109375" style="1" bestFit="1" customWidth="1"/>
    <col min="8200" max="8448" width="9.140625" style="1"/>
    <col min="8449" max="8449" width="6.5703125" style="1" customWidth="1"/>
    <col min="8450" max="8450" width="9.140625" style="1"/>
    <col min="8451" max="8451" width="37.28515625" style="1" customWidth="1"/>
    <col min="8452" max="8452" width="14.42578125" style="1" customWidth="1"/>
    <col min="8453" max="8453" width="13.5703125" style="1" customWidth="1"/>
    <col min="8454" max="8454" width="12.140625" style="1" customWidth="1"/>
    <col min="8455" max="8455" width="11.7109375" style="1" bestFit="1" customWidth="1"/>
    <col min="8456" max="8704" width="9.140625" style="1"/>
    <col min="8705" max="8705" width="6.5703125" style="1" customWidth="1"/>
    <col min="8706" max="8706" width="9.140625" style="1"/>
    <col min="8707" max="8707" width="37.28515625" style="1" customWidth="1"/>
    <col min="8708" max="8708" width="14.42578125" style="1" customWidth="1"/>
    <col min="8709" max="8709" width="13.5703125" style="1" customWidth="1"/>
    <col min="8710" max="8710" width="12.140625" style="1" customWidth="1"/>
    <col min="8711" max="8711" width="11.7109375" style="1" bestFit="1" customWidth="1"/>
    <col min="8712" max="8960" width="9.140625" style="1"/>
    <col min="8961" max="8961" width="6.5703125" style="1" customWidth="1"/>
    <col min="8962" max="8962" width="9.140625" style="1"/>
    <col min="8963" max="8963" width="37.28515625" style="1" customWidth="1"/>
    <col min="8964" max="8964" width="14.42578125" style="1" customWidth="1"/>
    <col min="8965" max="8965" width="13.5703125" style="1" customWidth="1"/>
    <col min="8966" max="8966" width="12.140625" style="1" customWidth="1"/>
    <col min="8967" max="8967" width="11.7109375" style="1" bestFit="1" customWidth="1"/>
    <col min="8968" max="9216" width="9.140625" style="1"/>
    <col min="9217" max="9217" width="6.5703125" style="1" customWidth="1"/>
    <col min="9218" max="9218" width="9.140625" style="1"/>
    <col min="9219" max="9219" width="37.28515625" style="1" customWidth="1"/>
    <col min="9220" max="9220" width="14.42578125" style="1" customWidth="1"/>
    <col min="9221" max="9221" width="13.5703125" style="1" customWidth="1"/>
    <col min="9222" max="9222" width="12.140625" style="1" customWidth="1"/>
    <col min="9223" max="9223" width="11.7109375" style="1" bestFit="1" customWidth="1"/>
    <col min="9224" max="9472" width="9.140625" style="1"/>
    <col min="9473" max="9473" width="6.5703125" style="1" customWidth="1"/>
    <col min="9474" max="9474" width="9.140625" style="1"/>
    <col min="9475" max="9475" width="37.28515625" style="1" customWidth="1"/>
    <col min="9476" max="9476" width="14.42578125" style="1" customWidth="1"/>
    <col min="9477" max="9477" width="13.5703125" style="1" customWidth="1"/>
    <col min="9478" max="9478" width="12.140625" style="1" customWidth="1"/>
    <col min="9479" max="9479" width="11.7109375" style="1" bestFit="1" customWidth="1"/>
    <col min="9480" max="9728" width="9.140625" style="1"/>
    <col min="9729" max="9729" width="6.5703125" style="1" customWidth="1"/>
    <col min="9730" max="9730" width="9.140625" style="1"/>
    <col min="9731" max="9731" width="37.28515625" style="1" customWidth="1"/>
    <col min="9732" max="9732" width="14.42578125" style="1" customWidth="1"/>
    <col min="9733" max="9733" width="13.5703125" style="1" customWidth="1"/>
    <col min="9734" max="9734" width="12.140625" style="1" customWidth="1"/>
    <col min="9735" max="9735" width="11.7109375" style="1" bestFit="1" customWidth="1"/>
    <col min="9736" max="9984" width="9.140625" style="1"/>
    <col min="9985" max="9985" width="6.5703125" style="1" customWidth="1"/>
    <col min="9986" max="9986" width="9.140625" style="1"/>
    <col min="9987" max="9987" width="37.28515625" style="1" customWidth="1"/>
    <col min="9988" max="9988" width="14.42578125" style="1" customWidth="1"/>
    <col min="9989" max="9989" width="13.5703125" style="1" customWidth="1"/>
    <col min="9990" max="9990" width="12.140625" style="1" customWidth="1"/>
    <col min="9991" max="9991" width="11.7109375" style="1" bestFit="1" customWidth="1"/>
    <col min="9992" max="10240" width="9.140625" style="1"/>
    <col min="10241" max="10241" width="6.5703125" style="1" customWidth="1"/>
    <col min="10242" max="10242" width="9.140625" style="1"/>
    <col min="10243" max="10243" width="37.28515625" style="1" customWidth="1"/>
    <col min="10244" max="10244" width="14.42578125" style="1" customWidth="1"/>
    <col min="10245" max="10245" width="13.5703125" style="1" customWidth="1"/>
    <col min="10246" max="10246" width="12.140625" style="1" customWidth="1"/>
    <col min="10247" max="10247" width="11.7109375" style="1" bestFit="1" customWidth="1"/>
    <col min="10248" max="10496" width="9.140625" style="1"/>
    <col min="10497" max="10497" width="6.5703125" style="1" customWidth="1"/>
    <col min="10498" max="10498" width="9.140625" style="1"/>
    <col min="10499" max="10499" width="37.28515625" style="1" customWidth="1"/>
    <col min="10500" max="10500" width="14.42578125" style="1" customWidth="1"/>
    <col min="10501" max="10501" width="13.5703125" style="1" customWidth="1"/>
    <col min="10502" max="10502" width="12.140625" style="1" customWidth="1"/>
    <col min="10503" max="10503" width="11.7109375" style="1" bestFit="1" customWidth="1"/>
    <col min="10504" max="10752" width="9.140625" style="1"/>
    <col min="10753" max="10753" width="6.5703125" style="1" customWidth="1"/>
    <col min="10754" max="10754" width="9.140625" style="1"/>
    <col min="10755" max="10755" width="37.28515625" style="1" customWidth="1"/>
    <col min="10756" max="10756" width="14.42578125" style="1" customWidth="1"/>
    <col min="10757" max="10757" width="13.5703125" style="1" customWidth="1"/>
    <col min="10758" max="10758" width="12.140625" style="1" customWidth="1"/>
    <col min="10759" max="10759" width="11.7109375" style="1" bestFit="1" customWidth="1"/>
    <col min="10760" max="11008" width="9.140625" style="1"/>
    <col min="11009" max="11009" width="6.5703125" style="1" customWidth="1"/>
    <col min="11010" max="11010" width="9.140625" style="1"/>
    <col min="11011" max="11011" width="37.28515625" style="1" customWidth="1"/>
    <col min="11012" max="11012" width="14.42578125" style="1" customWidth="1"/>
    <col min="11013" max="11013" width="13.5703125" style="1" customWidth="1"/>
    <col min="11014" max="11014" width="12.140625" style="1" customWidth="1"/>
    <col min="11015" max="11015" width="11.7109375" style="1" bestFit="1" customWidth="1"/>
    <col min="11016" max="11264" width="9.140625" style="1"/>
    <col min="11265" max="11265" width="6.5703125" style="1" customWidth="1"/>
    <col min="11266" max="11266" width="9.140625" style="1"/>
    <col min="11267" max="11267" width="37.28515625" style="1" customWidth="1"/>
    <col min="11268" max="11268" width="14.42578125" style="1" customWidth="1"/>
    <col min="11269" max="11269" width="13.5703125" style="1" customWidth="1"/>
    <col min="11270" max="11270" width="12.140625" style="1" customWidth="1"/>
    <col min="11271" max="11271" width="11.7109375" style="1" bestFit="1" customWidth="1"/>
    <col min="11272" max="11520" width="9.140625" style="1"/>
    <col min="11521" max="11521" width="6.5703125" style="1" customWidth="1"/>
    <col min="11522" max="11522" width="9.140625" style="1"/>
    <col min="11523" max="11523" width="37.28515625" style="1" customWidth="1"/>
    <col min="11524" max="11524" width="14.42578125" style="1" customWidth="1"/>
    <col min="11525" max="11525" width="13.5703125" style="1" customWidth="1"/>
    <col min="11526" max="11526" width="12.140625" style="1" customWidth="1"/>
    <col min="11527" max="11527" width="11.7109375" style="1" bestFit="1" customWidth="1"/>
    <col min="11528" max="11776" width="9.140625" style="1"/>
    <col min="11777" max="11777" width="6.5703125" style="1" customWidth="1"/>
    <col min="11778" max="11778" width="9.140625" style="1"/>
    <col min="11779" max="11779" width="37.28515625" style="1" customWidth="1"/>
    <col min="11780" max="11780" width="14.42578125" style="1" customWidth="1"/>
    <col min="11781" max="11781" width="13.5703125" style="1" customWidth="1"/>
    <col min="11782" max="11782" width="12.140625" style="1" customWidth="1"/>
    <col min="11783" max="11783" width="11.7109375" style="1" bestFit="1" customWidth="1"/>
    <col min="11784" max="12032" width="9.140625" style="1"/>
    <col min="12033" max="12033" width="6.5703125" style="1" customWidth="1"/>
    <col min="12034" max="12034" width="9.140625" style="1"/>
    <col min="12035" max="12035" width="37.28515625" style="1" customWidth="1"/>
    <col min="12036" max="12036" width="14.42578125" style="1" customWidth="1"/>
    <col min="12037" max="12037" width="13.5703125" style="1" customWidth="1"/>
    <col min="12038" max="12038" width="12.140625" style="1" customWidth="1"/>
    <col min="12039" max="12039" width="11.7109375" style="1" bestFit="1" customWidth="1"/>
    <col min="12040" max="12288" width="9.140625" style="1"/>
    <col min="12289" max="12289" width="6.5703125" style="1" customWidth="1"/>
    <col min="12290" max="12290" width="9.140625" style="1"/>
    <col min="12291" max="12291" width="37.28515625" style="1" customWidth="1"/>
    <col min="12292" max="12292" width="14.42578125" style="1" customWidth="1"/>
    <col min="12293" max="12293" width="13.5703125" style="1" customWidth="1"/>
    <col min="12294" max="12294" width="12.140625" style="1" customWidth="1"/>
    <col min="12295" max="12295" width="11.7109375" style="1" bestFit="1" customWidth="1"/>
    <col min="12296" max="12544" width="9.140625" style="1"/>
    <col min="12545" max="12545" width="6.5703125" style="1" customWidth="1"/>
    <col min="12546" max="12546" width="9.140625" style="1"/>
    <col min="12547" max="12547" width="37.28515625" style="1" customWidth="1"/>
    <col min="12548" max="12548" width="14.42578125" style="1" customWidth="1"/>
    <col min="12549" max="12549" width="13.5703125" style="1" customWidth="1"/>
    <col min="12550" max="12550" width="12.140625" style="1" customWidth="1"/>
    <col min="12551" max="12551" width="11.7109375" style="1" bestFit="1" customWidth="1"/>
    <col min="12552" max="12800" width="9.140625" style="1"/>
    <col min="12801" max="12801" width="6.5703125" style="1" customWidth="1"/>
    <col min="12802" max="12802" width="9.140625" style="1"/>
    <col min="12803" max="12803" width="37.28515625" style="1" customWidth="1"/>
    <col min="12804" max="12804" width="14.42578125" style="1" customWidth="1"/>
    <col min="12805" max="12805" width="13.5703125" style="1" customWidth="1"/>
    <col min="12806" max="12806" width="12.140625" style="1" customWidth="1"/>
    <col min="12807" max="12807" width="11.7109375" style="1" bestFit="1" customWidth="1"/>
    <col min="12808" max="13056" width="9.140625" style="1"/>
    <col min="13057" max="13057" width="6.5703125" style="1" customWidth="1"/>
    <col min="13058" max="13058" width="9.140625" style="1"/>
    <col min="13059" max="13059" width="37.28515625" style="1" customWidth="1"/>
    <col min="13060" max="13060" width="14.42578125" style="1" customWidth="1"/>
    <col min="13061" max="13061" width="13.5703125" style="1" customWidth="1"/>
    <col min="13062" max="13062" width="12.140625" style="1" customWidth="1"/>
    <col min="13063" max="13063" width="11.7109375" style="1" bestFit="1" customWidth="1"/>
    <col min="13064" max="13312" width="9.140625" style="1"/>
    <col min="13313" max="13313" width="6.5703125" style="1" customWidth="1"/>
    <col min="13314" max="13314" width="9.140625" style="1"/>
    <col min="13315" max="13315" width="37.28515625" style="1" customWidth="1"/>
    <col min="13316" max="13316" width="14.42578125" style="1" customWidth="1"/>
    <col min="13317" max="13317" width="13.5703125" style="1" customWidth="1"/>
    <col min="13318" max="13318" width="12.140625" style="1" customWidth="1"/>
    <col min="13319" max="13319" width="11.7109375" style="1" bestFit="1" customWidth="1"/>
    <col min="13320" max="13568" width="9.140625" style="1"/>
    <col min="13569" max="13569" width="6.5703125" style="1" customWidth="1"/>
    <col min="13570" max="13570" width="9.140625" style="1"/>
    <col min="13571" max="13571" width="37.28515625" style="1" customWidth="1"/>
    <col min="13572" max="13572" width="14.42578125" style="1" customWidth="1"/>
    <col min="13573" max="13573" width="13.5703125" style="1" customWidth="1"/>
    <col min="13574" max="13574" width="12.140625" style="1" customWidth="1"/>
    <col min="13575" max="13575" width="11.7109375" style="1" bestFit="1" customWidth="1"/>
    <col min="13576" max="13824" width="9.140625" style="1"/>
    <col min="13825" max="13825" width="6.5703125" style="1" customWidth="1"/>
    <col min="13826" max="13826" width="9.140625" style="1"/>
    <col min="13827" max="13827" width="37.28515625" style="1" customWidth="1"/>
    <col min="13828" max="13828" width="14.42578125" style="1" customWidth="1"/>
    <col min="13829" max="13829" width="13.5703125" style="1" customWidth="1"/>
    <col min="13830" max="13830" width="12.140625" style="1" customWidth="1"/>
    <col min="13831" max="13831" width="11.7109375" style="1" bestFit="1" customWidth="1"/>
    <col min="13832" max="14080" width="9.140625" style="1"/>
    <col min="14081" max="14081" width="6.5703125" style="1" customWidth="1"/>
    <col min="14082" max="14082" width="9.140625" style="1"/>
    <col min="14083" max="14083" width="37.28515625" style="1" customWidth="1"/>
    <col min="14084" max="14084" width="14.42578125" style="1" customWidth="1"/>
    <col min="14085" max="14085" width="13.5703125" style="1" customWidth="1"/>
    <col min="14086" max="14086" width="12.140625" style="1" customWidth="1"/>
    <col min="14087" max="14087" width="11.7109375" style="1" bestFit="1" customWidth="1"/>
    <col min="14088" max="14336" width="9.140625" style="1"/>
    <col min="14337" max="14337" width="6.5703125" style="1" customWidth="1"/>
    <col min="14338" max="14338" width="9.140625" style="1"/>
    <col min="14339" max="14339" width="37.28515625" style="1" customWidth="1"/>
    <col min="14340" max="14340" width="14.42578125" style="1" customWidth="1"/>
    <col min="14341" max="14341" width="13.5703125" style="1" customWidth="1"/>
    <col min="14342" max="14342" width="12.140625" style="1" customWidth="1"/>
    <col min="14343" max="14343" width="11.7109375" style="1" bestFit="1" customWidth="1"/>
    <col min="14344" max="14592" width="9.140625" style="1"/>
    <col min="14593" max="14593" width="6.5703125" style="1" customWidth="1"/>
    <col min="14594" max="14594" width="9.140625" style="1"/>
    <col min="14595" max="14595" width="37.28515625" style="1" customWidth="1"/>
    <col min="14596" max="14596" width="14.42578125" style="1" customWidth="1"/>
    <col min="14597" max="14597" width="13.5703125" style="1" customWidth="1"/>
    <col min="14598" max="14598" width="12.140625" style="1" customWidth="1"/>
    <col min="14599" max="14599" width="11.7109375" style="1" bestFit="1" customWidth="1"/>
    <col min="14600" max="14848" width="9.140625" style="1"/>
    <col min="14849" max="14849" width="6.5703125" style="1" customWidth="1"/>
    <col min="14850" max="14850" width="9.140625" style="1"/>
    <col min="14851" max="14851" width="37.28515625" style="1" customWidth="1"/>
    <col min="14852" max="14852" width="14.42578125" style="1" customWidth="1"/>
    <col min="14853" max="14853" width="13.5703125" style="1" customWidth="1"/>
    <col min="14854" max="14854" width="12.140625" style="1" customWidth="1"/>
    <col min="14855" max="14855" width="11.7109375" style="1" bestFit="1" customWidth="1"/>
    <col min="14856" max="15104" width="9.140625" style="1"/>
    <col min="15105" max="15105" width="6.5703125" style="1" customWidth="1"/>
    <col min="15106" max="15106" width="9.140625" style="1"/>
    <col min="15107" max="15107" width="37.28515625" style="1" customWidth="1"/>
    <col min="15108" max="15108" width="14.42578125" style="1" customWidth="1"/>
    <col min="15109" max="15109" width="13.5703125" style="1" customWidth="1"/>
    <col min="15110" max="15110" width="12.140625" style="1" customWidth="1"/>
    <col min="15111" max="15111" width="11.7109375" style="1" bestFit="1" customWidth="1"/>
    <col min="15112" max="15360" width="9.140625" style="1"/>
    <col min="15361" max="15361" width="6.5703125" style="1" customWidth="1"/>
    <col min="15362" max="15362" width="9.140625" style="1"/>
    <col min="15363" max="15363" width="37.28515625" style="1" customWidth="1"/>
    <col min="15364" max="15364" width="14.42578125" style="1" customWidth="1"/>
    <col min="15365" max="15365" width="13.5703125" style="1" customWidth="1"/>
    <col min="15366" max="15366" width="12.140625" style="1" customWidth="1"/>
    <col min="15367" max="15367" width="11.7109375" style="1" bestFit="1" customWidth="1"/>
    <col min="15368" max="15616" width="9.140625" style="1"/>
    <col min="15617" max="15617" width="6.5703125" style="1" customWidth="1"/>
    <col min="15618" max="15618" width="9.140625" style="1"/>
    <col min="15619" max="15619" width="37.28515625" style="1" customWidth="1"/>
    <col min="15620" max="15620" width="14.42578125" style="1" customWidth="1"/>
    <col min="15621" max="15621" width="13.5703125" style="1" customWidth="1"/>
    <col min="15622" max="15622" width="12.140625" style="1" customWidth="1"/>
    <col min="15623" max="15623" width="11.7109375" style="1" bestFit="1" customWidth="1"/>
    <col min="15624" max="15872" width="9.140625" style="1"/>
    <col min="15873" max="15873" width="6.5703125" style="1" customWidth="1"/>
    <col min="15874" max="15874" width="9.140625" style="1"/>
    <col min="15875" max="15875" width="37.28515625" style="1" customWidth="1"/>
    <col min="15876" max="15876" width="14.42578125" style="1" customWidth="1"/>
    <col min="15877" max="15877" width="13.5703125" style="1" customWidth="1"/>
    <col min="15878" max="15878" width="12.140625" style="1" customWidth="1"/>
    <col min="15879" max="15879" width="11.7109375" style="1" bestFit="1" customWidth="1"/>
    <col min="15880" max="16128" width="9.140625" style="1"/>
    <col min="16129" max="16129" width="6.5703125" style="1" customWidth="1"/>
    <col min="16130" max="16130" width="9.140625" style="1"/>
    <col min="16131" max="16131" width="37.28515625" style="1" customWidth="1"/>
    <col min="16132" max="16132" width="14.42578125" style="1" customWidth="1"/>
    <col min="16133" max="16133" width="13.5703125" style="1" customWidth="1"/>
    <col min="16134" max="16134" width="12.140625" style="1" customWidth="1"/>
    <col min="16135" max="16135" width="11.7109375" style="1" bestFit="1" customWidth="1"/>
    <col min="16136" max="16384" width="9.140625" style="1"/>
  </cols>
  <sheetData>
    <row r="1" spans="1:7" x14ac:dyDescent="0.25">
      <c r="A1" s="248"/>
      <c r="B1" s="248"/>
      <c r="C1" s="248"/>
      <c r="D1" s="248"/>
      <c r="E1" s="564" t="s">
        <v>208</v>
      </c>
      <c r="F1" s="564"/>
    </row>
    <row r="2" spans="1:7" x14ac:dyDescent="0.25">
      <c r="A2" s="248"/>
      <c r="B2" s="248"/>
      <c r="C2" s="248"/>
      <c r="D2" s="248"/>
    </row>
    <row r="3" spans="1:7" ht="53.25" customHeight="1" x14ac:dyDescent="0.25">
      <c r="A3" s="565" t="s">
        <v>218</v>
      </c>
      <c r="B3" s="565"/>
      <c r="C3" s="565"/>
      <c r="D3" s="565"/>
      <c r="E3" s="566"/>
      <c r="F3" s="566"/>
    </row>
    <row r="4" spans="1:7" ht="18" x14ac:dyDescent="0.25">
      <c r="A4" s="249"/>
      <c r="B4" s="249"/>
      <c r="C4" s="249"/>
      <c r="D4" s="249"/>
      <c r="E4" s="250"/>
      <c r="F4" s="250"/>
    </row>
    <row r="5" spans="1:7" ht="18" x14ac:dyDescent="0.25">
      <c r="A5" s="249"/>
      <c r="B5" s="249"/>
      <c r="C5" s="249"/>
      <c r="D5" s="249"/>
      <c r="E5" s="250"/>
      <c r="F5" s="250"/>
    </row>
    <row r="6" spans="1:7" ht="16.5" thickBot="1" x14ac:dyDescent="0.3">
      <c r="A6" s="248"/>
      <c r="B6" s="248"/>
      <c r="C6" s="82" t="s">
        <v>2</v>
      </c>
      <c r="D6" s="248"/>
    </row>
    <row r="7" spans="1:7" x14ac:dyDescent="0.25">
      <c r="A7" s="556" t="s">
        <v>3</v>
      </c>
      <c r="B7" s="558" t="s">
        <v>86</v>
      </c>
      <c r="C7" s="558" t="s">
        <v>209</v>
      </c>
      <c r="D7" s="560" t="s">
        <v>219</v>
      </c>
      <c r="E7" s="562" t="s">
        <v>207</v>
      </c>
      <c r="F7" s="551" t="s">
        <v>5</v>
      </c>
    </row>
    <row r="8" spans="1:7" ht="27" customHeight="1" x14ac:dyDescent="0.25">
      <c r="A8" s="557"/>
      <c r="B8" s="559"/>
      <c r="C8" s="559"/>
      <c r="D8" s="561"/>
      <c r="E8" s="563"/>
      <c r="F8" s="552"/>
    </row>
    <row r="9" spans="1:7" x14ac:dyDescent="0.25">
      <c r="A9" s="251">
        <v>1</v>
      </c>
      <c r="B9" s="252">
        <v>2</v>
      </c>
      <c r="C9" s="252">
        <v>3</v>
      </c>
      <c r="D9" s="252">
        <v>4</v>
      </c>
      <c r="E9" s="253">
        <v>5</v>
      </c>
      <c r="F9" s="254">
        <v>6</v>
      </c>
    </row>
    <row r="10" spans="1:7" ht="51" x14ac:dyDescent="0.25">
      <c r="A10" s="255" t="s">
        <v>6</v>
      </c>
      <c r="B10" s="256" t="s">
        <v>90</v>
      </c>
      <c r="C10" s="257" t="s">
        <v>210</v>
      </c>
      <c r="D10" s="258">
        <v>82342.14</v>
      </c>
      <c r="E10" s="259">
        <v>82342.14</v>
      </c>
      <c r="F10" s="260">
        <f t="shared" ref="F10:F17" si="0">E10/D10*100</f>
        <v>100</v>
      </c>
    </row>
    <row r="11" spans="1:7" ht="25.5" x14ac:dyDescent="0.25">
      <c r="A11" s="261">
        <v>750</v>
      </c>
      <c r="B11" s="262">
        <v>75011</v>
      </c>
      <c r="C11" s="263" t="s">
        <v>211</v>
      </c>
      <c r="D11" s="264">
        <v>116953</v>
      </c>
      <c r="E11" s="259">
        <v>62972</v>
      </c>
      <c r="F11" s="260">
        <f t="shared" si="0"/>
        <v>53.843851803716028</v>
      </c>
    </row>
    <row r="12" spans="1:7" ht="25.5" x14ac:dyDescent="0.25">
      <c r="A12" s="266">
        <v>751</v>
      </c>
      <c r="B12" s="267">
        <v>75101</v>
      </c>
      <c r="C12" s="265" t="s">
        <v>212</v>
      </c>
      <c r="D12" s="268">
        <v>1937</v>
      </c>
      <c r="E12" s="259">
        <v>971</v>
      </c>
      <c r="F12" s="260">
        <f t="shared" si="0"/>
        <v>50.129065565307172</v>
      </c>
      <c r="G12" s="83"/>
    </row>
    <row r="13" spans="1:7" ht="25.5" x14ac:dyDescent="0.25">
      <c r="A13" s="266">
        <v>852</v>
      </c>
      <c r="B13" s="267">
        <v>85212</v>
      </c>
      <c r="C13" s="265" t="s">
        <v>213</v>
      </c>
      <c r="D13" s="268">
        <v>3007000</v>
      </c>
      <c r="E13" s="259">
        <v>1425000</v>
      </c>
      <c r="F13" s="260">
        <f t="shared" si="0"/>
        <v>47.389424675756572</v>
      </c>
      <c r="G13" s="83"/>
    </row>
    <row r="14" spans="1:7" ht="38.25" x14ac:dyDescent="0.25">
      <c r="A14" s="266">
        <v>852</v>
      </c>
      <c r="B14" s="267">
        <v>85213</v>
      </c>
      <c r="C14" s="265" t="s">
        <v>214</v>
      </c>
      <c r="D14" s="268">
        <v>3800</v>
      </c>
      <c r="E14" s="259">
        <v>2850</v>
      </c>
      <c r="F14" s="260">
        <f t="shared" si="0"/>
        <v>75</v>
      </c>
    </row>
    <row r="15" spans="1:7" ht="29.25" customHeight="1" x14ac:dyDescent="0.25">
      <c r="A15" s="269">
        <v>852</v>
      </c>
      <c r="B15" s="270">
        <v>85228</v>
      </c>
      <c r="C15" s="271" t="s">
        <v>215</v>
      </c>
      <c r="D15" s="272">
        <v>40740</v>
      </c>
      <c r="E15" s="259">
        <v>23000</v>
      </c>
      <c r="F15" s="260">
        <f t="shared" si="0"/>
        <v>56.455571919489444</v>
      </c>
    </row>
    <row r="16" spans="1:7" ht="27.75" customHeight="1" x14ac:dyDescent="0.25">
      <c r="A16" s="273">
        <v>852</v>
      </c>
      <c r="B16" s="267">
        <v>85295</v>
      </c>
      <c r="C16" s="274" t="s">
        <v>216</v>
      </c>
      <c r="D16" s="268">
        <v>25400</v>
      </c>
      <c r="E16" s="259">
        <v>25400</v>
      </c>
      <c r="F16" s="260">
        <f t="shared" si="0"/>
        <v>100</v>
      </c>
    </row>
    <row r="17" spans="1:6" ht="15.75" thickBot="1" x14ac:dyDescent="0.3">
      <c r="A17" s="553" t="s">
        <v>206</v>
      </c>
      <c r="B17" s="554"/>
      <c r="C17" s="555"/>
      <c r="D17" s="275">
        <f>D10+D11+D12+D13+D14+D15+D16</f>
        <v>3278172.14</v>
      </c>
      <c r="E17" s="276">
        <f>E16+E15+E14+E13+E12+E11+E10</f>
        <v>1622535.14</v>
      </c>
      <c r="F17" s="277">
        <f t="shared" si="0"/>
        <v>49.495117117309157</v>
      </c>
    </row>
    <row r="19" spans="1:6" x14ac:dyDescent="0.25">
      <c r="A19" s="278"/>
      <c r="B19" s="248"/>
      <c r="C19" s="248"/>
      <c r="D19" s="248"/>
    </row>
    <row r="20" spans="1:6" ht="16.5" thickBot="1" x14ac:dyDescent="0.3">
      <c r="C20" s="279" t="s">
        <v>217</v>
      </c>
    </row>
    <row r="21" spans="1:6" x14ac:dyDescent="0.25">
      <c r="A21" s="556" t="s">
        <v>3</v>
      </c>
      <c r="B21" s="558" t="s">
        <v>86</v>
      </c>
      <c r="C21" s="558" t="s">
        <v>209</v>
      </c>
      <c r="D21" s="560" t="s">
        <v>152</v>
      </c>
      <c r="E21" s="562" t="s">
        <v>279</v>
      </c>
      <c r="F21" s="551" t="s">
        <v>5</v>
      </c>
    </row>
    <row r="22" spans="1:6" ht="23.25" customHeight="1" x14ac:dyDescent="0.25">
      <c r="A22" s="557"/>
      <c r="B22" s="559"/>
      <c r="C22" s="559"/>
      <c r="D22" s="561"/>
      <c r="E22" s="563"/>
      <c r="F22" s="552"/>
    </row>
    <row r="23" spans="1:6" x14ac:dyDescent="0.25">
      <c r="A23" s="251">
        <v>1</v>
      </c>
      <c r="B23" s="252">
        <v>2</v>
      </c>
      <c r="C23" s="252">
        <v>3</v>
      </c>
      <c r="D23" s="252">
        <v>4</v>
      </c>
      <c r="E23" s="253">
        <v>5</v>
      </c>
      <c r="F23" s="254">
        <v>6</v>
      </c>
    </row>
    <row r="24" spans="1:6" ht="51" x14ac:dyDescent="0.25">
      <c r="A24" s="255" t="s">
        <v>6</v>
      </c>
      <c r="B24" s="256" t="s">
        <v>90</v>
      </c>
      <c r="C24" s="280" t="s">
        <v>210</v>
      </c>
      <c r="D24" s="258">
        <v>82342.14</v>
      </c>
      <c r="E24" s="259">
        <v>82342.14</v>
      </c>
      <c r="F24" s="260">
        <f t="shared" ref="F24:F31" si="1">E24/D24*100</f>
        <v>100</v>
      </c>
    </row>
    <row r="25" spans="1:6" ht="25.5" x14ac:dyDescent="0.25">
      <c r="A25" s="261">
        <v>750</v>
      </c>
      <c r="B25" s="262">
        <v>75011</v>
      </c>
      <c r="C25" s="263" t="s">
        <v>211</v>
      </c>
      <c r="D25" s="264">
        <v>116953</v>
      </c>
      <c r="E25" s="259">
        <v>56795</v>
      </c>
      <c r="F25" s="260">
        <f t="shared" si="1"/>
        <v>48.562242952297076</v>
      </c>
    </row>
    <row r="26" spans="1:6" ht="25.5" x14ac:dyDescent="0.25">
      <c r="A26" s="266">
        <v>751</v>
      </c>
      <c r="B26" s="267">
        <v>75101</v>
      </c>
      <c r="C26" s="265" t="s">
        <v>212</v>
      </c>
      <c r="D26" s="268">
        <v>1937</v>
      </c>
      <c r="E26" s="259">
        <v>775.63</v>
      </c>
      <c r="F26" s="260">
        <f t="shared" si="1"/>
        <v>40.042849767681979</v>
      </c>
    </row>
    <row r="27" spans="1:6" ht="25.5" x14ac:dyDescent="0.25">
      <c r="A27" s="266">
        <v>852</v>
      </c>
      <c r="B27" s="267">
        <v>85212</v>
      </c>
      <c r="C27" s="265" t="s">
        <v>213</v>
      </c>
      <c r="D27" s="268">
        <v>3007000</v>
      </c>
      <c r="E27" s="259">
        <v>1415294.77</v>
      </c>
      <c r="F27" s="260">
        <f t="shared" si="1"/>
        <v>47.066670103092783</v>
      </c>
    </row>
    <row r="28" spans="1:6" ht="38.25" x14ac:dyDescent="0.25">
      <c r="A28" s="266">
        <v>852</v>
      </c>
      <c r="B28" s="267">
        <v>85213</v>
      </c>
      <c r="C28" s="265" t="s">
        <v>214</v>
      </c>
      <c r="D28" s="268">
        <v>3800</v>
      </c>
      <c r="E28" s="259">
        <v>2811.14</v>
      </c>
      <c r="F28" s="260">
        <f t="shared" si="1"/>
        <v>73.977368421052631</v>
      </c>
    </row>
    <row r="29" spans="1:6" ht="30.75" customHeight="1" x14ac:dyDescent="0.25">
      <c r="A29" s="269">
        <v>852</v>
      </c>
      <c r="B29" s="270">
        <v>85228</v>
      </c>
      <c r="C29" s="271" t="s">
        <v>215</v>
      </c>
      <c r="D29" s="272">
        <v>40740</v>
      </c>
      <c r="E29" s="259">
        <v>23000</v>
      </c>
      <c r="F29" s="260">
        <f t="shared" si="1"/>
        <v>56.455571919489444</v>
      </c>
    </row>
    <row r="30" spans="1:6" ht="25.5" x14ac:dyDescent="0.25">
      <c r="A30" s="273">
        <v>852</v>
      </c>
      <c r="B30" s="267">
        <v>85295</v>
      </c>
      <c r="C30" s="274" t="s">
        <v>216</v>
      </c>
      <c r="D30" s="268">
        <v>25400</v>
      </c>
      <c r="E30" s="259">
        <v>25400</v>
      </c>
      <c r="F30" s="260">
        <f t="shared" si="1"/>
        <v>100</v>
      </c>
    </row>
    <row r="31" spans="1:6" ht="15.75" thickBot="1" x14ac:dyDescent="0.3">
      <c r="A31" s="553" t="s">
        <v>206</v>
      </c>
      <c r="B31" s="554"/>
      <c r="C31" s="555"/>
      <c r="D31" s="275">
        <f>D30+D29+D28+D27+D26+D25+D24</f>
        <v>3278172.14</v>
      </c>
      <c r="E31" s="276">
        <f>E30+E29+E28+E27+E26+E25+E24</f>
        <v>1606418.6799999997</v>
      </c>
      <c r="F31" s="277">
        <f t="shared" si="1"/>
        <v>49.003487656996548</v>
      </c>
    </row>
  </sheetData>
  <mergeCells count="16">
    <mergeCell ref="E1:F1"/>
    <mergeCell ref="A3:F3"/>
    <mergeCell ref="A7:A8"/>
    <mergeCell ref="B7:B8"/>
    <mergeCell ref="C7:C8"/>
    <mergeCell ref="D7:D8"/>
    <mergeCell ref="E7:E8"/>
    <mergeCell ref="F7:F8"/>
    <mergeCell ref="F21:F22"/>
    <mergeCell ref="A31:C31"/>
    <mergeCell ref="A17:C17"/>
    <mergeCell ref="A21:A22"/>
    <mergeCell ref="B21:B22"/>
    <mergeCell ref="C21:C22"/>
    <mergeCell ref="D21:D22"/>
    <mergeCell ref="E21:E22"/>
  </mergeCells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E1" sqref="E1:F1"/>
    </sheetView>
  </sheetViews>
  <sheetFormatPr defaultRowHeight="15" x14ac:dyDescent="0.25"/>
  <cols>
    <col min="1" max="1" width="5.85546875" style="1" customWidth="1"/>
    <col min="2" max="2" width="8.5703125" style="1" customWidth="1"/>
    <col min="3" max="3" width="34.42578125" style="1" customWidth="1"/>
    <col min="4" max="4" width="15.140625" style="1" customWidth="1"/>
    <col min="5" max="5" width="13.42578125" style="1" customWidth="1"/>
    <col min="6" max="6" width="12.140625" style="1" customWidth="1"/>
    <col min="7" max="256" width="9.140625" style="1"/>
    <col min="257" max="257" width="6.85546875" style="1" customWidth="1"/>
    <col min="258" max="258" width="9.140625" style="1"/>
    <col min="259" max="259" width="34.42578125" style="1" customWidth="1"/>
    <col min="260" max="260" width="14.42578125" style="1" customWidth="1"/>
    <col min="261" max="261" width="12.5703125" style="1" customWidth="1"/>
    <col min="262" max="262" width="11.42578125" style="1" customWidth="1"/>
    <col min="263" max="512" width="9.140625" style="1"/>
    <col min="513" max="513" width="6.85546875" style="1" customWidth="1"/>
    <col min="514" max="514" width="9.140625" style="1"/>
    <col min="515" max="515" width="34.42578125" style="1" customWidth="1"/>
    <col min="516" max="516" width="14.42578125" style="1" customWidth="1"/>
    <col min="517" max="517" width="12.5703125" style="1" customWidth="1"/>
    <col min="518" max="518" width="11.42578125" style="1" customWidth="1"/>
    <col min="519" max="768" width="9.140625" style="1"/>
    <col min="769" max="769" width="6.85546875" style="1" customWidth="1"/>
    <col min="770" max="770" width="9.140625" style="1"/>
    <col min="771" max="771" width="34.42578125" style="1" customWidth="1"/>
    <col min="772" max="772" width="14.42578125" style="1" customWidth="1"/>
    <col min="773" max="773" width="12.5703125" style="1" customWidth="1"/>
    <col min="774" max="774" width="11.42578125" style="1" customWidth="1"/>
    <col min="775" max="1024" width="9.140625" style="1"/>
    <col min="1025" max="1025" width="6.85546875" style="1" customWidth="1"/>
    <col min="1026" max="1026" width="9.140625" style="1"/>
    <col min="1027" max="1027" width="34.42578125" style="1" customWidth="1"/>
    <col min="1028" max="1028" width="14.42578125" style="1" customWidth="1"/>
    <col min="1029" max="1029" width="12.5703125" style="1" customWidth="1"/>
    <col min="1030" max="1030" width="11.42578125" style="1" customWidth="1"/>
    <col min="1031" max="1280" width="9.140625" style="1"/>
    <col min="1281" max="1281" width="6.85546875" style="1" customWidth="1"/>
    <col min="1282" max="1282" width="9.140625" style="1"/>
    <col min="1283" max="1283" width="34.42578125" style="1" customWidth="1"/>
    <col min="1284" max="1284" width="14.42578125" style="1" customWidth="1"/>
    <col min="1285" max="1285" width="12.5703125" style="1" customWidth="1"/>
    <col min="1286" max="1286" width="11.42578125" style="1" customWidth="1"/>
    <col min="1287" max="1536" width="9.140625" style="1"/>
    <col min="1537" max="1537" width="6.85546875" style="1" customWidth="1"/>
    <col min="1538" max="1538" width="9.140625" style="1"/>
    <col min="1539" max="1539" width="34.42578125" style="1" customWidth="1"/>
    <col min="1540" max="1540" width="14.42578125" style="1" customWidth="1"/>
    <col min="1541" max="1541" width="12.5703125" style="1" customWidth="1"/>
    <col min="1542" max="1542" width="11.42578125" style="1" customWidth="1"/>
    <col min="1543" max="1792" width="9.140625" style="1"/>
    <col min="1793" max="1793" width="6.85546875" style="1" customWidth="1"/>
    <col min="1794" max="1794" width="9.140625" style="1"/>
    <col min="1795" max="1795" width="34.42578125" style="1" customWidth="1"/>
    <col min="1796" max="1796" width="14.42578125" style="1" customWidth="1"/>
    <col min="1797" max="1797" width="12.5703125" style="1" customWidth="1"/>
    <col min="1798" max="1798" width="11.42578125" style="1" customWidth="1"/>
    <col min="1799" max="2048" width="9.140625" style="1"/>
    <col min="2049" max="2049" width="6.85546875" style="1" customWidth="1"/>
    <col min="2050" max="2050" width="9.140625" style="1"/>
    <col min="2051" max="2051" width="34.42578125" style="1" customWidth="1"/>
    <col min="2052" max="2052" width="14.42578125" style="1" customWidth="1"/>
    <col min="2053" max="2053" width="12.5703125" style="1" customWidth="1"/>
    <col min="2054" max="2054" width="11.42578125" style="1" customWidth="1"/>
    <col min="2055" max="2304" width="9.140625" style="1"/>
    <col min="2305" max="2305" width="6.85546875" style="1" customWidth="1"/>
    <col min="2306" max="2306" width="9.140625" style="1"/>
    <col min="2307" max="2307" width="34.42578125" style="1" customWidth="1"/>
    <col min="2308" max="2308" width="14.42578125" style="1" customWidth="1"/>
    <col min="2309" max="2309" width="12.5703125" style="1" customWidth="1"/>
    <col min="2310" max="2310" width="11.42578125" style="1" customWidth="1"/>
    <col min="2311" max="2560" width="9.140625" style="1"/>
    <col min="2561" max="2561" width="6.85546875" style="1" customWidth="1"/>
    <col min="2562" max="2562" width="9.140625" style="1"/>
    <col min="2563" max="2563" width="34.42578125" style="1" customWidth="1"/>
    <col min="2564" max="2564" width="14.42578125" style="1" customWidth="1"/>
    <col min="2565" max="2565" width="12.5703125" style="1" customWidth="1"/>
    <col min="2566" max="2566" width="11.42578125" style="1" customWidth="1"/>
    <col min="2567" max="2816" width="9.140625" style="1"/>
    <col min="2817" max="2817" width="6.85546875" style="1" customWidth="1"/>
    <col min="2818" max="2818" width="9.140625" style="1"/>
    <col min="2819" max="2819" width="34.42578125" style="1" customWidth="1"/>
    <col min="2820" max="2820" width="14.42578125" style="1" customWidth="1"/>
    <col min="2821" max="2821" width="12.5703125" style="1" customWidth="1"/>
    <col min="2822" max="2822" width="11.42578125" style="1" customWidth="1"/>
    <col min="2823" max="3072" width="9.140625" style="1"/>
    <col min="3073" max="3073" width="6.85546875" style="1" customWidth="1"/>
    <col min="3074" max="3074" width="9.140625" style="1"/>
    <col min="3075" max="3075" width="34.42578125" style="1" customWidth="1"/>
    <col min="3076" max="3076" width="14.42578125" style="1" customWidth="1"/>
    <col min="3077" max="3077" width="12.5703125" style="1" customWidth="1"/>
    <col min="3078" max="3078" width="11.42578125" style="1" customWidth="1"/>
    <col min="3079" max="3328" width="9.140625" style="1"/>
    <col min="3329" max="3329" width="6.85546875" style="1" customWidth="1"/>
    <col min="3330" max="3330" width="9.140625" style="1"/>
    <col min="3331" max="3331" width="34.42578125" style="1" customWidth="1"/>
    <col min="3332" max="3332" width="14.42578125" style="1" customWidth="1"/>
    <col min="3333" max="3333" width="12.5703125" style="1" customWidth="1"/>
    <col min="3334" max="3334" width="11.42578125" style="1" customWidth="1"/>
    <col min="3335" max="3584" width="9.140625" style="1"/>
    <col min="3585" max="3585" width="6.85546875" style="1" customWidth="1"/>
    <col min="3586" max="3586" width="9.140625" style="1"/>
    <col min="3587" max="3587" width="34.42578125" style="1" customWidth="1"/>
    <col min="3588" max="3588" width="14.42578125" style="1" customWidth="1"/>
    <col min="3589" max="3589" width="12.5703125" style="1" customWidth="1"/>
    <col min="3590" max="3590" width="11.42578125" style="1" customWidth="1"/>
    <col min="3591" max="3840" width="9.140625" style="1"/>
    <col min="3841" max="3841" width="6.85546875" style="1" customWidth="1"/>
    <col min="3842" max="3842" width="9.140625" style="1"/>
    <col min="3843" max="3843" width="34.42578125" style="1" customWidth="1"/>
    <col min="3844" max="3844" width="14.42578125" style="1" customWidth="1"/>
    <col min="3845" max="3845" width="12.5703125" style="1" customWidth="1"/>
    <col min="3846" max="3846" width="11.42578125" style="1" customWidth="1"/>
    <col min="3847" max="4096" width="9.140625" style="1"/>
    <col min="4097" max="4097" width="6.85546875" style="1" customWidth="1"/>
    <col min="4098" max="4098" width="9.140625" style="1"/>
    <col min="4099" max="4099" width="34.42578125" style="1" customWidth="1"/>
    <col min="4100" max="4100" width="14.42578125" style="1" customWidth="1"/>
    <col min="4101" max="4101" width="12.5703125" style="1" customWidth="1"/>
    <col min="4102" max="4102" width="11.42578125" style="1" customWidth="1"/>
    <col min="4103" max="4352" width="9.140625" style="1"/>
    <col min="4353" max="4353" width="6.85546875" style="1" customWidth="1"/>
    <col min="4354" max="4354" width="9.140625" style="1"/>
    <col min="4355" max="4355" width="34.42578125" style="1" customWidth="1"/>
    <col min="4356" max="4356" width="14.42578125" style="1" customWidth="1"/>
    <col min="4357" max="4357" width="12.5703125" style="1" customWidth="1"/>
    <col min="4358" max="4358" width="11.42578125" style="1" customWidth="1"/>
    <col min="4359" max="4608" width="9.140625" style="1"/>
    <col min="4609" max="4609" width="6.85546875" style="1" customWidth="1"/>
    <col min="4610" max="4610" width="9.140625" style="1"/>
    <col min="4611" max="4611" width="34.42578125" style="1" customWidth="1"/>
    <col min="4612" max="4612" width="14.42578125" style="1" customWidth="1"/>
    <col min="4613" max="4613" width="12.5703125" style="1" customWidth="1"/>
    <col min="4614" max="4614" width="11.42578125" style="1" customWidth="1"/>
    <col min="4615" max="4864" width="9.140625" style="1"/>
    <col min="4865" max="4865" width="6.85546875" style="1" customWidth="1"/>
    <col min="4866" max="4866" width="9.140625" style="1"/>
    <col min="4867" max="4867" width="34.42578125" style="1" customWidth="1"/>
    <col min="4868" max="4868" width="14.42578125" style="1" customWidth="1"/>
    <col min="4869" max="4869" width="12.5703125" style="1" customWidth="1"/>
    <col min="4870" max="4870" width="11.42578125" style="1" customWidth="1"/>
    <col min="4871" max="5120" width="9.140625" style="1"/>
    <col min="5121" max="5121" width="6.85546875" style="1" customWidth="1"/>
    <col min="5122" max="5122" width="9.140625" style="1"/>
    <col min="5123" max="5123" width="34.42578125" style="1" customWidth="1"/>
    <col min="5124" max="5124" width="14.42578125" style="1" customWidth="1"/>
    <col min="5125" max="5125" width="12.5703125" style="1" customWidth="1"/>
    <col min="5126" max="5126" width="11.42578125" style="1" customWidth="1"/>
    <col min="5127" max="5376" width="9.140625" style="1"/>
    <col min="5377" max="5377" width="6.85546875" style="1" customWidth="1"/>
    <col min="5378" max="5378" width="9.140625" style="1"/>
    <col min="5379" max="5379" width="34.42578125" style="1" customWidth="1"/>
    <col min="5380" max="5380" width="14.42578125" style="1" customWidth="1"/>
    <col min="5381" max="5381" width="12.5703125" style="1" customWidth="1"/>
    <col min="5382" max="5382" width="11.42578125" style="1" customWidth="1"/>
    <col min="5383" max="5632" width="9.140625" style="1"/>
    <col min="5633" max="5633" width="6.85546875" style="1" customWidth="1"/>
    <col min="5634" max="5634" width="9.140625" style="1"/>
    <col min="5635" max="5635" width="34.42578125" style="1" customWidth="1"/>
    <col min="5636" max="5636" width="14.42578125" style="1" customWidth="1"/>
    <col min="5637" max="5637" width="12.5703125" style="1" customWidth="1"/>
    <col min="5638" max="5638" width="11.42578125" style="1" customWidth="1"/>
    <col min="5639" max="5888" width="9.140625" style="1"/>
    <col min="5889" max="5889" width="6.85546875" style="1" customWidth="1"/>
    <col min="5890" max="5890" width="9.140625" style="1"/>
    <col min="5891" max="5891" width="34.42578125" style="1" customWidth="1"/>
    <col min="5892" max="5892" width="14.42578125" style="1" customWidth="1"/>
    <col min="5893" max="5893" width="12.5703125" style="1" customWidth="1"/>
    <col min="5894" max="5894" width="11.42578125" style="1" customWidth="1"/>
    <col min="5895" max="6144" width="9.140625" style="1"/>
    <col min="6145" max="6145" width="6.85546875" style="1" customWidth="1"/>
    <col min="6146" max="6146" width="9.140625" style="1"/>
    <col min="6147" max="6147" width="34.42578125" style="1" customWidth="1"/>
    <col min="6148" max="6148" width="14.42578125" style="1" customWidth="1"/>
    <col min="6149" max="6149" width="12.5703125" style="1" customWidth="1"/>
    <col min="6150" max="6150" width="11.42578125" style="1" customWidth="1"/>
    <col min="6151" max="6400" width="9.140625" style="1"/>
    <col min="6401" max="6401" width="6.85546875" style="1" customWidth="1"/>
    <col min="6402" max="6402" width="9.140625" style="1"/>
    <col min="6403" max="6403" width="34.42578125" style="1" customWidth="1"/>
    <col min="6404" max="6404" width="14.42578125" style="1" customWidth="1"/>
    <col min="6405" max="6405" width="12.5703125" style="1" customWidth="1"/>
    <col min="6406" max="6406" width="11.42578125" style="1" customWidth="1"/>
    <col min="6407" max="6656" width="9.140625" style="1"/>
    <col min="6657" max="6657" width="6.85546875" style="1" customWidth="1"/>
    <col min="6658" max="6658" width="9.140625" style="1"/>
    <col min="6659" max="6659" width="34.42578125" style="1" customWidth="1"/>
    <col min="6660" max="6660" width="14.42578125" style="1" customWidth="1"/>
    <col min="6661" max="6661" width="12.5703125" style="1" customWidth="1"/>
    <col min="6662" max="6662" width="11.42578125" style="1" customWidth="1"/>
    <col min="6663" max="6912" width="9.140625" style="1"/>
    <col min="6913" max="6913" width="6.85546875" style="1" customWidth="1"/>
    <col min="6914" max="6914" width="9.140625" style="1"/>
    <col min="6915" max="6915" width="34.42578125" style="1" customWidth="1"/>
    <col min="6916" max="6916" width="14.42578125" style="1" customWidth="1"/>
    <col min="6917" max="6917" width="12.5703125" style="1" customWidth="1"/>
    <col min="6918" max="6918" width="11.42578125" style="1" customWidth="1"/>
    <col min="6919" max="7168" width="9.140625" style="1"/>
    <col min="7169" max="7169" width="6.85546875" style="1" customWidth="1"/>
    <col min="7170" max="7170" width="9.140625" style="1"/>
    <col min="7171" max="7171" width="34.42578125" style="1" customWidth="1"/>
    <col min="7172" max="7172" width="14.42578125" style="1" customWidth="1"/>
    <col min="7173" max="7173" width="12.5703125" style="1" customWidth="1"/>
    <col min="7174" max="7174" width="11.42578125" style="1" customWidth="1"/>
    <col min="7175" max="7424" width="9.140625" style="1"/>
    <col min="7425" max="7425" width="6.85546875" style="1" customWidth="1"/>
    <col min="7426" max="7426" width="9.140625" style="1"/>
    <col min="7427" max="7427" width="34.42578125" style="1" customWidth="1"/>
    <col min="7428" max="7428" width="14.42578125" style="1" customWidth="1"/>
    <col min="7429" max="7429" width="12.5703125" style="1" customWidth="1"/>
    <col min="7430" max="7430" width="11.42578125" style="1" customWidth="1"/>
    <col min="7431" max="7680" width="9.140625" style="1"/>
    <col min="7681" max="7681" width="6.85546875" style="1" customWidth="1"/>
    <col min="7682" max="7682" width="9.140625" style="1"/>
    <col min="7683" max="7683" width="34.42578125" style="1" customWidth="1"/>
    <col min="7684" max="7684" width="14.42578125" style="1" customWidth="1"/>
    <col min="7685" max="7685" width="12.5703125" style="1" customWidth="1"/>
    <col min="7686" max="7686" width="11.42578125" style="1" customWidth="1"/>
    <col min="7687" max="7936" width="9.140625" style="1"/>
    <col min="7937" max="7937" width="6.85546875" style="1" customWidth="1"/>
    <col min="7938" max="7938" width="9.140625" style="1"/>
    <col min="7939" max="7939" width="34.42578125" style="1" customWidth="1"/>
    <col min="7940" max="7940" width="14.42578125" style="1" customWidth="1"/>
    <col min="7941" max="7941" width="12.5703125" style="1" customWidth="1"/>
    <col min="7942" max="7942" width="11.42578125" style="1" customWidth="1"/>
    <col min="7943" max="8192" width="9.140625" style="1"/>
    <col min="8193" max="8193" width="6.85546875" style="1" customWidth="1"/>
    <col min="8194" max="8194" width="9.140625" style="1"/>
    <col min="8195" max="8195" width="34.42578125" style="1" customWidth="1"/>
    <col min="8196" max="8196" width="14.42578125" style="1" customWidth="1"/>
    <col min="8197" max="8197" width="12.5703125" style="1" customWidth="1"/>
    <col min="8198" max="8198" width="11.42578125" style="1" customWidth="1"/>
    <col min="8199" max="8448" width="9.140625" style="1"/>
    <col min="8449" max="8449" width="6.85546875" style="1" customWidth="1"/>
    <col min="8450" max="8450" width="9.140625" style="1"/>
    <col min="8451" max="8451" width="34.42578125" style="1" customWidth="1"/>
    <col min="8452" max="8452" width="14.42578125" style="1" customWidth="1"/>
    <col min="8453" max="8453" width="12.5703125" style="1" customWidth="1"/>
    <col min="8454" max="8454" width="11.42578125" style="1" customWidth="1"/>
    <col min="8455" max="8704" width="9.140625" style="1"/>
    <col min="8705" max="8705" width="6.85546875" style="1" customWidth="1"/>
    <col min="8706" max="8706" width="9.140625" style="1"/>
    <col min="8707" max="8707" width="34.42578125" style="1" customWidth="1"/>
    <col min="8708" max="8708" width="14.42578125" style="1" customWidth="1"/>
    <col min="8709" max="8709" width="12.5703125" style="1" customWidth="1"/>
    <col min="8710" max="8710" width="11.42578125" style="1" customWidth="1"/>
    <col min="8711" max="8960" width="9.140625" style="1"/>
    <col min="8961" max="8961" width="6.85546875" style="1" customWidth="1"/>
    <col min="8962" max="8962" width="9.140625" style="1"/>
    <col min="8963" max="8963" width="34.42578125" style="1" customWidth="1"/>
    <col min="8964" max="8964" width="14.42578125" style="1" customWidth="1"/>
    <col min="8965" max="8965" width="12.5703125" style="1" customWidth="1"/>
    <col min="8966" max="8966" width="11.42578125" style="1" customWidth="1"/>
    <col min="8967" max="9216" width="9.140625" style="1"/>
    <col min="9217" max="9217" width="6.85546875" style="1" customWidth="1"/>
    <col min="9218" max="9218" width="9.140625" style="1"/>
    <col min="9219" max="9219" width="34.42578125" style="1" customWidth="1"/>
    <col min="9220" max="9220" width="14.42578125" style="1" customWidth="1"/>
    <col min="9221" max="9221" width="12.5703125" style="1" customWidth="1"/>
    <col min="9222" max="9222" width="11.42578125" style="1" customWidth="1"/>
    <col min="9223" max="9472" width="9.140625" style="1"/>
    <col min="9473" max="9473" width="6.85546875" style="1" customWidth="1"/>
    <col min="9474" max="9474" width="9.140625" style="1"/>
    <col min="9475" max="9475" width="34.42578125" style="1" customWidth="1"/>
    <col min="9476" max="9476" width="14.42578125" style="1" customWidth="1"/>
    <col min="9477" max="9477" width="12.5703125" style="1" customWidth="1"/>
    <col min="9478" max="9478" width="11.42578125" style="1" customWidth="1"/>
    <col min="9479" max="9728" width="9.140625" style="1"/>
    <col min="9729" max="9729" width="6.85546875" style="1" customWidth="1"/>
    <col min="9730" max="9730" width="9.140625" style="1"/>
    <col min="9731" max="9731" width="34.42578125" style="1" customWidth="1"/>
    <col min="9732" max="9732" width="14.42578125" style="1" customWidth="1"/>
    <col min="9733" max="9733" width="12.5703125" style="1" customWidth="1"/>
    <col min="9734" max="9734" width="11.42578125" style="1" customWidth="1"/>
    <col min="9735" max="9984" width="9.140625" style="1"/>
    <col min="9985" max="9985" width="6.85546875" style="1" customWidth="1"/>
    <col min="9986" max="9986" width="9.140625" style="1"/>
    <col min="9987" max="9987" width="34.42578125" style="1" customWidth="1"/>
    <col min="9988" max="9988" width="14.42578125" style="1" customWidth="1"/>
    <col min="9989" max="9989" width="12.5703125" style="1" customWidth="1"/>
    <col min="9990" max="9990" width="11.42578125" style="1" customWidth="1"/>
    <col min="9991" max="10240" width="9.140625" style="1"/>
    <col min="10241" max="10241" width="6.85546875" style="1" customWidth="1"/>
    <col min="10242" max="10242" width="9.140625" style="1"/>
    <col min="10243" max="10243" width="34.42578125" style="1" customWidth="1"/>
    <col min="10244" max="10244" width="14.42578125" style="1" customWidth="1"/>
    <col min="10245" max="10245" width="12.5703125" style="1" customWidth="1"/>
    <col min="10246" max="10246" width="11.42578125" style="1" customWidth="1"/>
    <col min="10247" max="10496" width="9.140625" style="1"/>
    <col min="10497" max="10497" width="6.85546875" style="1" customWidth="1"/>
    <col min="10498" max="10498" width="9.140625" style="1"/>
    <col min="10499" max="10499" width="34.42578125" style="1" customWidth="1"/>
    <col min="10500" max="10500" width="14.42578125" style="1" customWidth="1"/>
    <col min="10501" max="10501" width="12.5703125" style="1" customWidth="1"/>
    <col min="10502" max="10502" width="11.42578125" style="1" customWidth="1"/>
    <col min="10503" max="10752" width="9.140625" style="1"/>
    <col min="10753" max="10753" width="6.85546875" style="1" customWidth="1"/>
    <col min="10754" max="10754" width="9.140625" style="1"/>
    <col min="10755" max="10755" width="34.42578125" style="1" customWidth="1"/>
    <col min="10756" max="10756" width="14.42578125" style="1" customWidth="1"/>
    <col min="10757" max="10757" width="12.5703125" style="1" customWidth="1"/>
    <col min="10758" max="10758" width="11.42578125" style="1" customWidth="1"/>
    <col min="10759" max="11008" width="9.140625" style="1"/>
    <col min="11009" max="11009" width="6.85546875" style="1" customWidth="1"/>
    <col min="11010" max="11010" width="9.140625" style="1"/>
    <col min="11011" max="11011" width="34.42578125" style="1" customWidth="1"/>
    <col min="11012" max="11012" width="14.42578125" style="1" customWidth="1"/>
    <col min="11013" max="11013" width="12.5703125" style="1" customWidth="1"/>
    <col min="11014" max="11014" width="11.42578125" style="1" customWidth="1"/>
    <col min="11015" max="11264" width="9.140625" style="1"/>
    <col min="11265" max="11265" width="6.85546875" style="1" customWidth="1"/>
    <col min="11266" max="11266" width="9.140625" style="1"/>
    <col min="11267" max="11267" width="34.42578125" style="1" customWidth="1"/>
    <col min="11268" max="11268" width="14.42578125" style="1" customWidth="1"/>
    <col min="11269" max="11269" width="12.5703125" style="1" customWidth="1"/>
    <col min="11270" max="11270" width="11.42578125" style="1" customWidth="1"/>
    <col min="11271" max="11520" width="9.140625" style="1"/>
    <col min="11521" max="11521" width="6.85546875" style="1" customWidth="1"/>
    <col min="11522" max="11522" width="9.140625" style="1"/>
    <col min="11523" max="11523" width="34.42578125" style="1" customWidth="1"/>
    <col min="11524" max="11524" width="14.42578125" style="1" customWidth="1"/>
    <col min="11525" max="11525" width="12.5703125" style="1" customWidth="1"/>
    <col min="11526" max="11526" width="11.42578125" style="1" customWidth="1"/>
    <col min="11527" max="11776" width="9.140625" style="1"/>
    <col min="11777" max="11777" width="6.85546875" style="1" customWidth="1"/>
    <col min="11778" max="11778" width="9.140625" style="1"/>
    <col min="11779" max="11779" width="34.42578125" style="1" customWidth="1"/>
    <col min="11780" max="11780" width="14.42578125" style="1" customWidth="1"/>
    <col min="11781" max="11781" width="12.5703125" style="1" customWidth="1"/>
    <col min="11782" max="11782" width="11.42578125" style="1" customWidth="1"/>
    <col min="11783" max="12032" width="9.140625" style="1"/>
    <col min="12033" max="12033" width="6.85546875" style="1" customWidth="1"/>
    <col min="12034" max="12034" width="9.140625" style="1"/>
    <col min="12035" max="12035" width="34.42578125" style="1" customWidth="1"/>
    <col min="12036" max="12036" width="14.42578125" style="1" customWidth="1"/>
    <col min="12037" max="12037" width="12.5703125" style="1" customWidth="1"/>
    <col min="12038" max="12038" width="11.42578125" style="1" customWidth="1"/>
    <col min="12039" max="12288" width="9.140625" style="1"/>
    <col min="12289" max="12289" width="6.85546875" style="1" customWidth="1"/>
    <col min="12290" max="12290" width="9.140625" style="1"/>
    <col min="12291" max="12291" width="34.42578125" style="1" customWidth="1"/>
    <col min="12292" max="12292" width="14.42578125" style="1" customWidth="1"/>
    <col min="12293" max="12293" width="12.5703125" style="1" customWidth="1"/>
    <col min="12294" max="12294" width="11.42578125" style="1" customWidth="1"/>
    <col min="12295" max="12544" width="9.140625" style="1"/>
    <col min="12545" max="12545" width="6.85546875" style="1" customWidth="1"/>
    <col min="12546" max="12546" width="9.140625" style="1"/>
    <col min="12547" max="12547" width="34.42578125" style="1" customWidth="1"/>
    <col min="12548" max="12548" width="14.42578125" style="1" customWidth="1"/>
    <col min="12549" max="12549" width="12.5703125" style="1" customWidth="1"/>
    <col min="12550" max="12550" width="11.42578125" style="1" customWidth="1"/>
    <col min="12551" max="12800" width="9.140625" style="1"/>
    <col min="12801" max="12801" width="6.85546875" style="1" customWidth="1"/>
    <col min="12802" max="12802" width="9.140625" style="1"/>
    <col min="12803" max="12803" width="34.42578125" style="1" customWidth="1"/>
    <col min="12804" max="12804" width="14.42578125" style="1" customWidth="1"/>
    <col min="12805" max="12805" width="12.5703125" style="1" customWidth="1"/>
    <col min="12806" max="12806" width="11.42578125" style="1" customWidth="1"/>
    <col min="12807" max="13056" width="9.140625" style="1"/>
    <col min="13057" max="13057" width="6.85546875" style="1" customWidth="1"/>
    <col min="13058" max="13058" width="9.140625" style="1"/>
    <col min="13059" max="13059" width="34.42578125" style="1" customWidth="1"/>
    <col min="13060" max="13060" width="14.42578125" style="1" customWidth="1"/>
    <col min="13061" max="13061" width="12.5703125" style="1" customWidth="1"/>
    <col min="13062" max="13062" width="11.42578125" style="1" customWidth="1"/>
    <col min="13063" max="13312" width="9.140625" style="1"/>
    <col min="13313" max="13313" width="6.85546875" style="1" customWidth="1"/>
    <col min="13314" max="13314" width="9.140625" style="1"/>
    <col min="13315" max="13315" width="34.42578125" style="1" customWidth="1"/>
    <col min="13316" max="13316" width="14.42578125" style="1" customWidth="1"/>
    <col min="13317" max="13317" width="12.5703125" style="1" customWidth="1"/>
    <col min="13318" max="13318" width="11.42578125" style="1" customWidth="1"/>
    <col min="13319" max="13568" width="9.140625" style="1"/>
    <col min="13569" max="13569" width="6.85546875" style="1" customWidth="1"/>
    <col min="13570" max="13570" width="9.140625" style="1"/>
    <col min="13571" max="13571" width="34.42578125" style="1" customWidth="1"/>
    <col min="13572" max="13572" width="14.42578125" style="1" customWidth="1"/>
    <col min="13573" max="13573" width="12.5703125" style="1" customWidth="1"/>
    <col min="13574" max="13574" width="11.42578125" style="1" customWidth="1"/>
    <col min="13575" max="13824" width="9.140625" style="1"/>
    <col min="13825" max="13825" width="6.85546875" style="1" customWidth="1"/>
    <col min="13826" max="13826" width="9.140625" style="1"/>
    <col min="13827" max="13827" width="34.42578125" style="1" customWidth="1"/>
    <col min="13828" max="13828" width="14.42578125" style="1" customWidth="1"/>
    <col min="13829" max="13829" width="12.5703125" style="1" customWidth="1"/>
    <col min="13830" max="13830" width="11.42578125" style="1" customWidth="1"/>
    <col min="13831" max="14080" width="9.140625" style="1"/>
    <col min="14081" max="14081" width="6.85546875" style="1" customWidth="1"/>
    <col min="14082" max="14082" width="9.140625" style="1"/>
    <col min="14083" max="14083" width="34.42578125" style="1" customWidth="1"/>
    <col min="14084" max="14084" width="14.42578125" style="1" customWidth="1"/>
    <col min="14085" max="14085" width="12.5703125" style="1" customWidth="1"/>
    <col min="14086" max="14086" width="11.42578125" style="1" customWidth="1"/>
    <col min="14087" max="14336" width="9.140625" style="1"/>
    <col min="14337" max="14337" width="6.85546875" style="1" customWidth="1"/>
    <col min="14338" max="14338" width="9.140625" style="1"/>
    <col min="14339" max="14339" width="34.42578125" style="1" customWidth="1"/>
    <col min="14340" max="14340" width="14.42578125" style="1" customWidth="1"/>
    <col min="14341" max="14341" width="12.5703125" style="1" customWidth="1"/>
    <col min="14342" max="14342" width="11.42578125" style="1" customWidth="1"/>
    <col min="14343" max="14592" width="9.140625" style="1"/>
    <col min="14593" max="14593" width="6.85546875" style="1" customWidth="1"/>
    <col min="14594" max="14594" width="9.140625" style="1"/>
    <col min="14595" max="14595" width="34.42578125" style="1" customWidth="1"/>
    <col min="14596" max="14596" width="14.42578125" style="1" customWidth="1"/>
    <col min="14597" max="14597" width="12.5703125" style="1" customWidth="1"/>
    <col min="14598" max="14598" width="11.42578125" style="1" customWidth="1"/>
    <col min="14599" max="14848" width="9.140625" style="1"/>
    <col min="14849" max="14849" width="6.85546875" style="1" customWidth="1"/>
    <col min="14850" max="14850" width="9.140625" style="1"/>
    <col min="14851" max="14851" width="34.42578125" style="1" customWidth="1"/>
    <col min="14852" max="14852" width="14.42578125" style="1" customWidth="1"/>
    <col min="14853" max="14853" width="12.5703125" style="1" customWidth="1"/>
    <col min="14854" max="14854" width="11.42578125" style="1" customWidth="1"/>
    <col min="14855" max="15104" width="9.140625" style="1"/>
    <col min="15105" max="15105" width="6.85546875" style="1" customWidth="1"/>
    <col min="15106" max="15106" width="9.140625" style="1"/>
    <col min="15107" max="15107" width="34.42578125" style="1" customWidth="1"/>
    <col min="15108" max="15108" width="14.42578125" style="1" customWidth="1"/>
    <col min="15109" max="15109" width="12.5703125" style="1" customWidth="1"/>
    <col min="15110" max="15110" width="11.42578125" style="1" customWidth="1"/>
    <col min="15111" max="15360" width="9.140625" style="1"/>
    <col min="15361" max="15361" width="6.85546875" style="1" customWidth="1"/>
    <col min="15362" max="15362" width="9.140625" style="1"/>
    <col min="15363" max="15363" width="34.42578125" style="1" customWidth="1"/>
    <col min="15364" max="15364" width="14.42578125" style="1" customWidth="1"/>
    <col min="15365" max="15365" width="12.5703125" style="1" customWidth="1"/>
    <col min="15366" max="15366" width="11.42578125" style="1" customWidth="1"/>
    <col min="15367" max="15616" width="9.140625" style="1"/>
    <col min="15617" max="15617" width="6.85546875" style="1" customWidth="1"/>
    <col min="15618" max="15618" width="9.140625" style="1"/>
    <col min="15619" max="15619" width="34.42578125" style="1" customWidth="1"/>
    <col min="15620" max="15620" width="14.42578125" style="1" customWidth="1"/>
    <col min="15621" max="15621" width="12.5703125" style="1" customWidth="1"/>
    <col min="15622" max="15622" width="11.42578125" style="1" customWidth="1"/>
    <col min="15623" max="15872" width="9.140625" style="1"/>
    <col min="15873" max="15873" width="6.85546875" style="1" customWidth="1"/>
    <col min="15874" max="15874" width="9.140625" style="1"/>
    <col min="15875" max="15875" width="34.42578125" style="1" customWidth="1"/>
    <col min="15876" max="15876" width="14.42578125" style="1" customWidth="1"/>
    <col min="15877" max="15877" width="12.5703125" style="1" customWidth="1"/>
    <col min="15878" max="15878" width="11.42578125" style="1" customWidth="1"/>
    <col min="15879" max="16128" width="9.140625" style="1"/>
    <col min="16129" max="16129" width="6.85546875" style="1" customWidth="1"/>
    <col min="16130" max="16130" width="9.140625" style="1"/>
    <col min="16131" max="16131" width="34.42578125" style="1" customWidth="1"/>
    <col min="16132" max="16132" width="14.42578125" style="1" customWidth="1"/>
    <col min="16133" max="16133" width="12.5703125" style="1" customWidth="1"/>
    <col min="16134" max="16134" width="11.42578125" style="1" customWidth="1"/>
    <col min="16135" max="16384" width="9.140625" style="1"/>
  </cols>
  <sheetData>
    <row r="1" spans="1:6" x14ac:dyDescent="0.25">
      <c r="A1" s="248"/>
      <c r="B1" s="248"/>
      <c r="C1" s="248"/>
      <c r="D1" s="248"/>
      <c r="E1" s="564" t="s">
        <v>223</v>
      </c>
      <c r="F1" s="564"/>
    </row>
    <row r="2" spans="1:6" x14ac:dyDescent="0.25">
      <c r="A2" s="248"/>
      <c r="B2" s="248"/>
      <c r="C2" s="248"/>
      <c r="D2" s="248"/>
    </row>
    <row r="3" spans="1:6" ht="56.25" customHeight="1" x14ac:dyDescent="0.25">
      <c r="A3" s="565" t="s">
        <v>224</v>
      </c>
      <c r="B3" s="565"/>
      <c r="C3" s="565"/>
      <c r="D3" s="565"/>
      <c r="E3" s="566"/>
      <c r="F3" s="566"/>
    </row>
    <row r="4" spans="1:6" ht="18" x14ac:dyDescent="0.25">
      <c r="A4" s="249"/>
      <c r="B4" s="249"/>
      <c r="C4" s="249"/>
      <c r="D4" s="249"/>
      <c r="E4" s="250"/>
      <c r="F4" s="250"/>
    </row>
    <row r="5" spans="1:6" ht="16.5" thickBot="1" x14ac:dyDescent="0.3">
      <c r="A5" s="248"/>
      <c r="B5" s="248"/>
      <c r="C5" s="82" t="s">
        <v>2</v>
      </c>
      <c r="D5" s="248"/>
    </row>
    <row r="6" spans="1:6" x14ac:dyDescent="0.25">
      <c r="A6" s="573" t="s">
        <v>3</v>
      </c>
      <c r="B6" s="558" t="s">
        <v>86</v>
      </c>
      <c r="C6" s="558" t="s">
        <v>209</v>
      </c>
      <c r="D6" s="575" t="s">
        <v>225</v>
      </c>
      <c r="E6" s="562" t="s">
        <v>74</v>
      </c>
      <c r="F6" s="551" t="s">
        <v>5</v>
      </c>
    </row>
    <row r="7" spans="1:6" ht="21" customHeight="1" x14ac:dyDescent="0.25">
      <c r="A7" s="574"/>
      <c r="B7" s="559"/>
      <c r="C7" s="559"/>
      <c r="D7" s="576"/>
      <c r="E7" s="563"/>
      <c r="F7" s="552"/>
    </row>
    <row r="8" spans="1:6" x14ac:dyDescent="0.25">
      <c r="A8" s="251">
        <v>1</v>
      </c>
      <c r="B8" s="252">
        <v>2</v>
      </c>
      <c r="C8" s="252">
        <v>3</v>
      </c>
      <c r="D8" s="252">
        <v>4</v>
      </c>
      <c r="E8" s="253">
        <v>5</v>
      </c>
      <c r="F8" s="254">
        <v>6</v>
      </c>
    </row>
    <row r="9" spans="1:6" ht="30" x14ac:dyDescent="0.25">
      <c r="A9" s="281">
        <v>600</v>
      </c>
      <c r="B9" s="282">
        <v>60014</v>
      </c>
      <c r="C9" s="283" t="s">
        <v>222</v>
      </c>
      <c r="D9" s="284">
        <v>100000</v>
      </c>
      <c r="E9" s="285">
        <v>25000</v>
      </c>
      <c r="F9" s="286">
        <f>E9/D9*100</f>
        <v>25</v>
      </c>
    </row>
    <row r="10" spans="1:6" ht="16.5" thickBot="1" x14ac:dyDescent="0.3">
      <c r="A10" s="570" t="s">
        <v>206</v>
      </c>
      <c r="B10" s="571"/>
      <c r="C10" s="572"/>
      <c r="D10" s="287">
        <v>100000</v>
      </c>
      <c r="E10" s="288">
        <v>25000</v>
      </c>
      <c r="F10" s="289">
        <f>E10/D10*100</f>
        <v>25</v>
      </c>
    </row>
    <row r="12" spans="1:6" x14ac:dyDescent="0.25">
      <c r="A12" s="278"/>
      <c r="B12" s="248"/>
      <c r="C12" s="248"/>
      <c r="D12" s="248"/>
    </row>
    <row r="13" spans="1:6" ht="16.5" thickBot="1" x14ac:dyDescent="0.3">
      <c r="C13" s="279" t="s">
        <v>217</v>
      </c>
    </row>
    <row r="14" spans="1:6" x14ac:dyDescent="0.25">
      <c r="A14" s="573" t="s">
        <v>3</v>
      </c>
      <c r="B14" s="558" t="s">
        <v>86</v>
      </c>
      <c r="C14" s="558" t="s">
        <v>209</v>
      </c>
      <c r="D14" s="575" t="s">
        <v>152</v>
      </c>
      <c r="E14" s="562" t="s">
        <v>220</v>
      </c>
      <c r="F14" s="551" t="s">
        <v>5</v>
      </c>
    </row>
    <row r="15" spans="1:6" ht="21.75" customHeight="1" x14ac:dyDescent="0.25">
      <c r="A15" s="574"/>
      <c r="B15" s="559"/>
      <c r="C15" s="559"/>
      <c r="D15" s="576"/>
      <c r="E15" s="563"/>
      <c r="F15" s="552"/>
    </row>
    <row r="16" spans="1:6" x14ac:dyDescent="0.25">
      <c r="A16" s="251">
        <v>1</v>
      </c>
      <c r="B16" s="252">
        <v>2</v>
      </c>
      <c r="C16" s="252">
        <v>3</v>
      </c>
      <c r="D16" s="252">
        <v>4</v>
      </c>
      <c r="E16" s="253">
        <v>5</v>
      </c>
      <c r="F16" s="254">
        <v>6</v>
      </c>
    </row>
    <row r="17" spans="1:6" ht="30" x14ac:dyDescent="0.25">
      <c r="A17" s="281">
        <v>600</v>
      </c>
      <c r="B17" s="282">
        <v>60014</v>
      </c>
      <c r="C17" s="283" t="s">
        <v>222</v>
      </c>
      <c r="D17" s="284">
        <v>100000</v>
      </c>
      <c r="E17" s="285">
        <v>56473.01</v>
      </c>
      <c r="F17" s="286">
        <f>E17/D17*100</f>
        <v>56.473010000000002</v>
      </c>
    </row>
    <row r="18" spans="1:6" ht="16.5" thickBot="1" x14ac:dyDescent="0.3">
      <c r="A18" s="567" t="s">
        <v>206</v>
      </c>
      <c r="B18" s="568"/>
      <c r="C18" s="569"/>
      <c r="D18" s="287">
        <v>100000</v>
      </c>
      <c r="E18" s="288">
        <v>56473.01</v>
      </c>
      <c r="F18" s="289">
        <f>E18/D18*100</f>
        <v>56.473010000000002</v>
      </c>
    </row>
  </sheetData>
  <mergeCells count="16">
    <mergeCell ref="E1:F1"/>
    <mergeCell ref="A3:F3"/>
    <mergeCell ref="A6:A7"/>
    <mergeCell ref="B6:B7"/>
    <mergeCell ref="C6:C7"/>
    <mergeCell ref="D6:D7"/>
    <mergeCell ref="E6:E7"/>
    <mergeCell ref="F6:F7"/>
    <mergeCell ref="F14:F15"/>
    <mergeCell ref="A18:C18"/>
    <mergeCell ref="A10:C10"/>
    <mergeCell ref="A14:A15"/>
    <mergeCell ref="B14:B15"/>
    <mergeCell ref="C14:C15"/>
    <mergeCell ref="D14:D15"/>
    <mergeCell ref="E14:E1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6" sqref="F6"/>
    </sheetView>
  </sheetViews>
  <sheetFormatPr defaultRowHeight="15" x14ac:dyDescent="0.25"/>
  <cols>
    <col min="1" max="1" width="4.85546875" style="1" customWidth="1"/>
    <col min="2" max="2" width="7.42578125" style="1" customWidth="1"/>
    <col min="3" max="3" width="8.7109375" style="1" customWidth="1"/>
    <col min="4" max="4" width="38.42578125" style="1" customWidth="1"/>
    <col min="5" max="5" width="14.28515625" style="1" customWidth="1"/>
    <col min="6" max="6" width="13.140625" style="1" customWidth="1"/>
    <col min="7" max="7" width="12" style="1" customWidth="1"/>
    <col min="8" max="256" width="9.140625" style="1"/>
    <col min="257" max="257" width="4.85546875" style="1" customWidth="1"/>
    <col min="258" max="258" width="7.42578125" style="1" customWidth="1"/>
    <col min="259" max="259" width="8.7109375" style="1" customWidth="1"/>
    <col min="260" max="260" width="38.42578125" style="1" customWidth="1"/>
    <col min="261" max="261" width="14.28515625" style="1" customWidth="1"/>
    <col min="262" max="262" width="13.140625" style="1" customWidth="1"/>
    <col min="263" max="263" width="12" style="1" customWidth="1"/>
    <col min="264" max="512" width="9.140625" style="1"/>
    <col min="513" max="513" width="4.85546875" style="1" customWidth="1"/>
    <col min="514" max="514" width="7.42578125" style="1" customWidth="1"/>
    <col min="515" max="515" width="8.7109375" style="1" customWidth="1"/>
    <col min="516" max="516" width="38.42578125" style="1" customWidth="1"/>
    <col min="517" max="517" width="14.28515625" style="1" customWidth="1"/>
    <col min="518" max="518" width="13.140625" style="1" customWidth="1"/>
    <col min="519" max="519" width="12" style="1" customWidth="1"/>
    <col min="520" max="768" width="9.140625" style="1"/>
    <col min="769" max="769" width="4.85546875" style="1" customWidth="1"/>
    <col min="770" max="770" width="7.42578125" style="1" customWidth="1"/>
    <col min="771" max="771" width="8.7109375" style="1" customWidth="1"/>
    <col min="772" max="772" width="38.42578125" style="1" customWidth="1"/>
    <col min="773" max="773" width="14.28515625" style="1" customWidth="1"/>
    <col min="774" max="774" width="13.140625" style="1" customWidth="1"/>
    <col min="775" max="775" width="12" style="1" customWidth="1"/>
    <col min="776" max="1024" width="9.140625" style="1"/>
    <col min="1025" max="1025" width="4.85546875" style="1" customWidth="1"/>
    <col min="1026" max="1026" width="7.42578125" style="1" customWidth="1"/>
    <col min="1027" max="1027" width="8.7109375" style="1" customWidth="1"/>
    <col min="1028" max="1028" width="38.42578125" style="1" customWidth="1"/>
    <col min="1029" max="1029" width="14.28515625" style="1" customWidth="1"/>
    <col min="1030" max="1030" width="13.140625" style="1" customWidth="1"/>
    <col min="1031" max="1031" width="12" style="1" customWidth="1"/>
    <col min="1032" max="1280" width="9.140625" style="1"/>
    <col min="1281" max="1281" width="4.85546875" style="1" customWidth="1"/>
    <col min="1282" max="1282" width="7.42578125" style="1" customWidth="1"/>
    <col min="1283" max="1283" width="8.7109375" style="1" customWidth="1"/>
    <col min="1284" max="1284" width="38.42578125" style="1" customWidth="1"/>
    <col min="1285" max="1285" width="14.28515625" style="1" customWidth="1"/>
    <col min="1286" max="1286" width="13.140625" style="1" customWidth="1"/>
    <col min="1287" max="1287" width="12" style="1" customWidth="1"/>
    <col min="1288" max="1536" width="9.140625" style="1"/>
    <col min="1537" max="1537" width="4.85546875" style="1" customWidth="1"/>
    <col min="1538" max="1538" width="7.42578125" style="1" customWidth="1"/>
    <col min="1539" max="1539" width="8.7109375" style="1" customWidth="1"/>
    <col min="1540" max="1540" width="38.42578125" style="1" customWidth="1"/>
    <col min="1541" max="1541" width="14.28515625" style="1" customWidth="1"/>
    <col min="1542" max="1542" width="13.140625" style="1" customWidth="1"/>
    <col min="1543" max="1543" width="12" style="1" customWidth="1"/>
    <col min="1544" max="1792" width="9.140625" style="1"/>
    <col min="1793" max="1793" width="4.85546875" style="1" customWidth="1"/>
    <col min="1794" max="1794" width="7.42578125" style="1" customWidth="1"/>
    <col min="1795" max="1795" width="8.7109375" style="1" customWidth="1"/>
    <col min="1796" max="1796" width="38.42578125" style="1" customWidth="1"/>
    <col min="1797" max="1797" width="14.28515625" style="1" customWidth="1"/>
    <col min="1798" max="1798" width="13.140625" style="1" customWidth="1"/>
    <col min="1799" max="1799" width="12" style="1" customWidth="1"/>
    <col min="1800" max="2048" width="9.140625" style="1"/>
    <col min="2049" max="2049" width="4.85546875" style="1" customWidth="1"/>
    <col min="2050" max="2050" width="7.42578125" style="1" customWidth="1"/>
    <col min="2051" max="2051" width="8.7109375" style="1" customWidth="1"/>
    <col min="2052" max="2052" width="38.42578125" style="1" customWidth="1"/>
    <col min="2053" max="2053" width="14.28515625" style="1" customWidth="1"/>
    <col min="2054" max="2054" width="13.140625" style="1" customWidth="1"/>
    <col min="2055" max="2055" width="12" style="1" customWidth="1"/>
    <col min="2056" max="2304" width="9.140625" style="1"/>
    <col min="2305" max="2305" width="4.85546875" style="1" customWidth="1"/>
    <col min="2306" max="2306" width="7.42578125" style="1" customWidth="1"/>
    <col min="2307" max="2307" width="8.7109375" style="1" customWidth="1"/>
    <col min="2308" max="2308" width="38.42578125" style="1" customWidth="1"/>
    <col min="2309" max="2309" width="14.28515625" style="1" customWidth="1"/>
    <col min="2310" max="2310" width="13.140625" style="1" customWidth="1"/>
    <col min="2311" max="2311" width="12" style="1" customWidth="1"/>
    <col min="2312" max="2560" width="9.140625" style="1"/>
    <col min="2561" max="2561" width="4.85546875" style="1" customWidth="1"/>
    <col min="2562" max="2562" width="7.42578125" style="1" customWidth="1"/>
    <col min="2563" max="2563" width="8.7109375" style="1" customWidth="1"/>
    <col min="2564" max="2564" width="38.42578125" style="1" customWidth="1"/>
    <col min="2565" max="2565" width="14.28515625" style="1" customWidth="1"/>
    <col min="2566" max="2566" width="13.140625" style="1" customWidth="1"/>
    <col min="2567" max="2567" width="12" style="1" customWidth="1"/>
    <col min="2568" max="2816" width="9.140625" style="1"/>
    <col min="2817" max="2817" width="4.85546875" style="1" customWidth="1"/>
    <col min="2818" max="2818" width="7.42578125" style="1" customWidth="1"/>
    <col min="2819" max="2819" width="8.7109375" style="1" customWidth="1"/>
    <col min="2820" max="2820" width="38.42578125" style="1" customWidth="1"/>
    <col min="2821" max="2821" width="14.28515625" style="1" customWidth="1"/>
    <col min="2822" max="2822" width="13.140625" style="1" customWidth="1"/>
    <col min="2823" max="2823" width="12" style="1" customWidth="1"/>
    <col min="2824" max="3072" width="9.140625" style="1"/>
    <col min="3073" max="3073" width="4.85546875" style="1" customWidth="1"/>
    <col min="3074" max="3074" width="7.42578125" style="1" customWidth="1"/>
    <col min="3075" max="3075" width="8.7109375" style="1" customWidth="1"/>
    <col min="3076" max="3076" width="38.42578125" style="1" customWidth="1"/>
    <col min="3077" max="3077" width="14.28515625" style="1" customWidth="1"/>
    <col min="3078" max="3078" width="13.140625" style="1" customWidth="1"/>
    <col min="3079" max="3079" width="12" style="1" customWidth="1"/>
    <col min="3080" max="3328" width="9.140625" style="1"/>
    <col min="3329" max="3329" width="4.85546875" style="1" customWidth="1"/>
    <col min="3330" max="3330" width="7.42578125" style="1" customWidth="1"/>
    <col min="3331" max="3331" width="8.7109375" style="1" customWidth="1"/>
    <col min="3332" max="3332" width="38.42578125" style="1" customWidth="1"/>
    <col min="3333" max="3333" width="14.28515625" style="1" customWidth="1"/>
    <col min="3334" max="3334" width="13.140625" style="1" customWidth="1"/>
    <col min="3335" max="3335" width="12" style="1" customWidth="1"/>
    <col min="3336" max="3584" width="9.140625" style="1"/>
    <col min="3585" max="3585" width="4.85546875" style="1" customWidth="1"/>
    <col min="3586" max="3586" width="7.42578125" style="1" customWidth="1"/>
    <col min="3587" max="3587" width="8.7109375" style="1" customWidth="1"/>
    <col min="3588" max="3588" width="38.42578125" style="1" customWidth="1"/>
    <col min="3589" max="3589" width="14.28515625" style="1" customWidth="1"/>
    <col min="3590" max="3590" width="13.140625" style="1" customWidth="1"/>
    <col min="3591" max="3591" width="12" style="1" customWidth="1"/>
    <col min="3592" max="3840" width="9.140625" style="1"/>
    <col min="3841" max="3841" width="4.85546875" style="1" customWidth="1"/>
    <col min="3842" max="3842" width="7.42578125" style="1" customWidth="1"/>
    <col min="3843" max="3843" width="8.7109375" style="1" customWidth="1"/>
    <col min="3844" max="3844" width="38.42578125" style="1" customWidth="1"/>
    <col min="3845" max="3845" width="14.28515625" style="1" customWidth="1"/>
    <col min="3846" max="3846" width="13.140625" style="1" customWidth="1"/>
    <col min="3847" max="3847" width="12" style="1" customWidth="1"/>
    <col min="3848" max="4096" width="9.140625" style="1"/>
    <col min="4097" max="4097" width="4.85546875" style="1" customWidth="1"/>
    <col min="4098" max="4098" width="7.42578125" style="1" customWidth="1"/>
    <col min="4099" max="4099" width="8.7109375" style="1" customWidth="1"/>
    <col min="4100" max="4100" width="38.42578125" style="1" customWidth="1"/>
    <col min="4101" max="4101" width="14.28515625" style="1" customWidth="1"/>
    <col min="4102" max="4102" width="13.140625" style="1" customWidth="1"/>
    <col min="4103" max="4103" width="12" style="1" customWidth="1"/>
    <col min="4104" max="4352" width="9.140625" style="1"/>
    <col min="4353" max="4353" width="4.85546875" style="1" customWidth="1"/>
    <col min="4354" max="4354" width="7.42578125" style="1" customWidth="1"/>
    <col min="4355" max="4355" width="8.7109375" style="1" customWidth="1"/>
    <col min="4356" max="4356" width="38.42578125" style="1" customWidth="1"/>
    <col min="4357" max="4357" width="14.28515625" style="1" customWidth="1"/>
    <col min="4358" max="4358" width="13.140625" style="1" customWidth="1"/>
    <col min="4359" max="4359" width="12" style="1" customWidth="1"/>
    <col min="4360" max="4608" width="9.140625" style="1"/>
    <col min="4609" max="4609" width="4.85546875" style="1" customWidth="1"/>
    <col min="4610" max="4610" width="7.42578125" style="1" customWidth="1"/>
    <col min="4611" max="4611" width="8.7109375" style="1" customWidth="1"/>
    <col min="4612" max="4612" width="38.42578125" style="1" customWidth="1"/>
    <col min="4613" max="4613" width="14.28515625" style="1" customWidth="1"/>
    <col min="4614" max="4614" width="13.140625" style="1" customWidth="1"/>
    <col min="4615" max="4615" width="12" style="1" customWidth="1"/>
    <col min="4616" max="4864" width="9.140625" style="1"/>
    <col min="4865" max="4865" width="4.85546875" style="1" customWidth="1"/>
    <col min="4866" max="4866" width="7.42578125" style="1" customWidth="1"/>
    <col min="4867" max="4867" width="8.7109375" style="1" customWidth="1"/>
    <col min="4868" max="4868" width="38.42578125" style="1" customWidth="1"/>
    <col min="4869" max="4869" width="14.28515625" style="1" customWidth="1"/>
    <col min="4870" max="4870" width="13.140625" style="1" customWidth="1"/>
    <col min="4871" max="4871" width="12" style="1" customWidth="1"/>
    <col min="4872" max="5120" width="9.140625" style="1"/>
    <col min="5121" max="5121" width="4.85546875" style="1" customWidth="1"/>
    <col min="5122" max="5122" width="7.42578125" style="1" customWidth="1"/>
    <col min="5123" max="5123" width="8.7109375" style="1" customWidth="1"/>
    <col min="5124" max="5124" width="38.42578125" style="1" customWidth="1"/>
    <col min="5125" max="5125" width="14.28515625" style="1" customWidth="1"/>
    <col min="5126" max="5126" width="13.140625" style="1" customWidth="1"/>
    <col min="5127" max="5127" width="12" style="1" customWidth="1"/>
    <col min="5128" max="5376" width="9.140625" style="1"/>
    <col min="5377" max="5377" width="4.85546875" style="1" customWidth="1"/>
    <col min="5378" max="5378" width="7.42578125" style="1" customWidth="1"/>
    <col min="5379" max="5379" width="8.7109375" style="1" customWidth="1"/>
    <col min="5380" max="5380" width="38.42578125" style="1" customWidth="1"/>
    <col min="5381" max="5381" width="14.28515625" style="1" customWidth="1"/>
    <col min="5382" max="5382" width="13.140625" style="1" customWidth="1"/>
    <col min="5383" max="5383" width="12" style="1" customWidth="1"/>
    <col min="5384" max="5632" width="9.140625" style="1"/>
    <col min="5633" max="5633" width="4.85546875" style="1" customWidth="1"/>
    <col min="5634" max="5634" width="7.42578125" style="1" customWidth="1"/>
    <col min="5635" max="5635" width="8.7109375" style="1" customWidth="1"/>
    <col min="5636" max="5636" width="38.42578125" style="1" customWidth="1"/>
    <col min="5637" max="5637" width="14.28515625" style="1" customWidth="1"/>
    <col min="5638" max="5638" width="13.140625" style="1" customWidth="1"/>
    <col min="5639" max="5639" width="12" style="1" customWidth="1"/>
    <col min="5640" max="5888" width="9.140625" style="1"/>
    <col min="5889" max="5889" width="4.85546875" style="1" customWidth="1"/>
    <col min="5890" max="5890" width="7.42578125" style="1" customWidth="1"/>
    <col min="5891" max="5891" width="8.7109375" style="1" customWidth="1"/>
    <col min="5892" max="5892" width="38.42578125" style="1" customWidth="1"/>
    <col min="5893" max="5893" width="14.28515625" style="1" customWidth="1"/>
    <col min="5894" max="5894" width="13.140625" style="1" customWidth="1"/>
    <col min="5895" max="5895" width="12" style="1" customWidth="1"/>
    <col min="5896" max="6144" width="9.140625" style="1"/>
    <col min="6145" max="6145" width="4.85546875" style="1" customWidth="1"/>
    <col min="6146" max="6146" width="7.42578125" style="1" customWidth="1"/>
    <col min="6147" max="6147" width="8.7109375" style="1" customWidth="1"/>
    <col min="6148" max="6148" width="38.42578125" style="1" customWidth="1"/>
    <col min="6149" max="6149" width="14.28515625" style="1" customWidth="1"/>
    <col min="6150" max="6150" width="13.140625" style="1" customWidth="1"/>
    <col min="6151" max="6151" width="12" style="1" customWidth="1"/>
    <col min="6152" max="6400" width="9.140625" style="1"/>
    <col min="6401" max="6401" width="4.85546875" style="1" customWidth="1"/>
    <col min="6402" max="6402" width="7.42578125" style="1" customWidth="1"/>
    <col min="6403" max="6403" width="8.7109375" style="1" customWidth="1"/>
    <col min="6404" max="6404" width="38.42578125" style="1" customWidth="1"/>
    <col min="6405" max="6405" width="14.28515625" style="1" customWidth="1"/>
    <col min="6406" max="6406" width="13.140625" style="1" customWidth="1"/>
    <col min="6407" max="6407" width="12" style="1" customWidth="1"/>
    <col min="6408" max="6656" width="9.140625" style="1"/>
    <col min="6657" max="6657" width="4.85546875" style="1" customWidth="1"/>
    <col min="6658" max="6658" width="7.42578125" style="1" customWidth="1"/>
    <col min="6659" max="6659" width="8.7109375" style="1" customWidth="1"/>
    <col min="6660" max="6660" width="38.42578125" style="1" customWidth="1"/>
    <col min="6661" max="6661" width="14.28515625" style="1" customWidth="1"/>
    <col min="6662" max="6662" width="13.140625" style="1" customWidth="1"/>
    <col min="6663" max="6663" width="12" style="1" customWidth="1"/>
    <col min="6664" max="6912" width="9.140625" style="1"/>
    <col min="6913" max="6913" width="4.85546875" style="1" customWidth="1"/>
    <col min="6914" max="6914" width="7.42578125" style="1" customWidth="1"/>
    <col min="6915" max="6915" width="8.7109375" style="1" customWidth="1"/>
    <col min="6916" max="6916" width="38.42578125" style="1" customWidth="1"/>
    <col min="6917" max="6917" width="14.28515625" style="1" customWidth="1"/>
    <col min="6918" max="6918" width="13.140625" style="1" customWidth="1"/>
    <col min="6919" max="6919" width="12" style="1" customWidth="1"/>
    <col min="6920" max="7168" width="9.140625" style="1"/>
    <col min="7169" max="7169" width="4.85546875" style="1" customWidth="1"/>
    <col min="7170" max="7170" width="7.42578125" style="1" customWidth="1"/>
    <col min="7171" max="7171" width="8.7109375" style="1" customWidth="1"/>
    <col min="7172" max="7172" width="38.42578125" style="1" customWidth="1"/>
    <col min="7173" max="7173" width="14.28515625" style="1" customWidth="1"/>
    <col min="7174" max="7174" width="13.140625" style="1" customWidth="1"/>
    <col min="7175" max="7175" width="12" style="1" customWidth="1"/>
    <col min="7176" max="7424" width="9.140625" style="1"/>
    <col min="7425" max="7425" width="4.85546875" style="1" customWidth="1"/>
    <col min="7426" max="7426" width="7.42578125" style="1" customWidth="1"/>
    <col min="7427" max="7427" width="8.7109375" style="1" customWidth="1"/>
    <col min="7428" max="7428" width="38.42578125" style="1" customWidth="1"/>
    <col min="7429" max="7429" width="14.28515625" style="1" customWidth="1"/>
    <col min="7430" max="7430" width="13.140625" style="1" customWidth="1"/>
    <col min="7431" max="7431" width="12" style="1" customWidth="1"/>
    <col min="7432" max="7680" width="9.140625" style="1"/>
    <col min="7681" max="7681" width="4.85546875" style="1" customWidth="1"/>
    <col min="7682" max="7682" width="7.42578125" style="1" customWidth="1"/>
    <col min="7683" max="7683" width="8.7109375" style="1" customWidth="1"/>
    <col min="7684" max="7684" width="38.42578125" style="1" customWidth="1"/>
    <col min="7685" max="7685" width="14.28515625" style="1" customWidth="1"/>
    <col min="7686" max="7686" width="13.140625" style="1" customWidth="1"/>
    <col min="7687" max="7687" width="12" style="1" customWidth="1"/>
    <col min="7688" max="7936" width="9.140625" style="1"/>
    <col min="7937" max="7937" width="4.85546875" style="1" customWidth="1"/>
    <col min="7938" max="7938" width="7.42578125" style="1" customWidth="1"/>
    <col min="7939" max="7939" width="8.7109375" style="1" customWidth="1"/>
    <col min="7940" max="7940" width="38.42578125" style="1" customWidth="1"/>
    <col min="7941" max="7941" width="14.28515625" style="1" customWidth="1"/>
    <col min="7942" max="7942" width="13.140625" style="1" customWidth="1"/>
    <col min="7943" max="7943" width="12" style="1" customWidth="1"/>
    <col min="7944" max="8192" width="9.140625" style="1"/>
    <col min="8193" max="8193" width="4.85546875" style="1" customWidth="1"/>
    <col min="8194" max="8194" width="7.42578125" style="1" customWidth="1"/>
    <col min="8195" max="8195" width="8.7109375" style="1" customWidth="1"/>
    <col min="8196" max="8196" width="38.42578125" style="1" customWidth="1"/>
    <col min="8197" max="8197" width="14.28515625" style="1" customWidth="1"/>
    <col min="8198" max="8198" width="13.140625" style="1" customWidth="1"/>
    <col min="8199" max="8199" width="12" style="1" customWidth="1"/>
    <col min="8200" max="8448" width="9.140625" style="1"/>
    <col min="8449" max="8449" width="4.85546875" style="1" customWidth="1"/>
    <col min="8450" max="8450" width="7.42578125" style="1" customWidth="1"/>
    <col min="8451" max="8451" width="8.7109375" style="1" customWidth="1"/>
    <col min="8452" max="8452" width="38.42578125" style="1" customWidth="1"/>
    <col min="8453" max="8453" width="14.28515625" style="1" customWidth="1"/>
    <col min="8454" max="8454" width="13.140625" style="1" customWidth="1"/>
    <col min="8455" max="8455" width="12" style="1" customWidth="1"/>
    <col min="8456" max="8704" width="9.140625" style="1"/>
    <col min="8705" max="8705" width="4.85546875" style="1" customWidth="1"/>
    <col min="8706" max="8706" width="7.42578125" style="1" customWidth="1"/>
    <col min="8707" max="8707" width="8.7109375" style="1" customWidth="1"/>
    <col min="8708" max="8708" width="38.42578125" style="1" customWidth="1"/>
    <col min="8709" max="8709" width="14.28515625" style="1" customWidth="1"/>
    <col min="8710" max="8710" width="13.140625" style="1" customWidth="1"/>
    <col min="8711" max="8711" width="12" style="1" customWidth="1"/>
    <col min="8712" max="8960" width="9.140625" style="1"/>
    <col min="8961" max="8961" width="4.85546875" style="1" customWidth="1"/>
    <col min="8962" max="8962" width="7.42578125" style="1" customWidth="1"/>
    <col min="8963" max="8963" width="8.7109375" style="1" customWidth="1"/>
    <col min="8964" max="8964" width="38.42578125" style="1" customWidth="1"/>
    <col min="8965" max="8965" width="14.28515625" style="1" customWidth="1"/>
    <col min="8966" max="8966" width="13.140625" style="1" customWidth="1"/>
    <col min="8967" max="8967" width="12" style="1" customWidth="1"/>
    <col min="8968" max="9216" width="9.140625" style="1"/>
    <col min="9217" max="9217" width="4.85546875" style="1" customWidth="1"/>
    <col min="9218" max="9218" width="7.42578125" style="1" customWidth="1"/>
    <col min="9219" max="9219" width="8.7109375" style="1" customWidth="1"/>
    <col min="9220" max="9220" width="38.42578125" style="1" customWidth="1"/>
    <col min="9221" max="9221" width="14.28515625" style="1" customWidth="1"/>
    <col min="9222" max="9222" width="13.140625" style="1" customWidth="1"/>
    <col min="9223" max="9223" width="12" style="1" customWidth="1"/>
    <col min="9224" max="9472" width="9.140625" style="1"/>
    <col min="9473" max="9473" width="4.85546875" style="1" customWidth="1"/>
    <col min="9474" max="9474" width="7.42578125" style="1" customWidth="1"/>
    <col min="9475" max="9475" width="8.7109375" style="1" customWidth="1"/>
    <col min="9476" max="9476" width="38.42578125" style="1" customWidth="1"/>
    <col min="9477" max="9477" width="14.28515625" style="1" customWidth="1"/>
    <col min="9478" max="9478" width="13.140625" style="1" customWidth="1"/>
    <col min="9479" max="9479" width="12" style="1" customWidth="1"/>
    <col min="9480" max="9728" width="9.140625" style="1"/>
    <col min="9729" max="9729" width="4.85546875" style="1" customWidth="1"/>
    <col min="9730" max="9730" width="7.42578125" style="1" customWidth="1"/>
    <col min="9731" max="9731" width="8.7109375" style="1" customWidth="1"/>
    <col min="9732" max="9732" width="38.42578125" style="1" customWidth="1"/>
    <col min="9733" max="9733" width="14.28515625" style="1" customWidth="1"/>
    <col min="9734" max="9734" width="13.140625" style="1" customWidth="1"/>
    <col min="9735" max="9735" width="12" style="1" customWidth="1"/>
    <col min="9736" max="9984" width="9.140625" style="1"/>
    <col min="9985" max="9985" width="4.85546875" style="1" customWidth="1"/>
    <col min="9986" max="9986" width="7.42578125" style="1" customWidth="1"/>
    <col min="9987" max="9987" width="8.7109375" style="1" customWidth="1"/>
    <col min="9988" max="9988" width="38.42578125" style="1" customWidth="1"/>
    <col min="9989" max="9989" width="14.28515625" style="1" customWidth="1"/>
    <col min="9990" max="9990" width="13.140625" style="1" customWidth="1"/>
    <col min="9991" max="9991" width="12" style="1" customWidth="1"/>
    <col min="9992" max="10240" width="9.140625" style="1"/>
    <col min="10241" max="10241" width="4.85546875" style="1" customWidth="1"/>
    <col min="10242" max="10242" width="7.42578125" style="1" customWidth="1"/>
    <col min="10243" max="10243" width="8.7109375" style="1" customWidth="1"/>
    <col min="10244" max="10244" width="38.42578125" style="1" customWidth="1"/>
    <col min="10245" max="10245" width="14.28515625" style="1" customWidth="1"/>
    <col min="10246" max="10246" width="13.140625" style="1" customWidth="1"/>
    <col min="10247" max="10247" width="12" style="1" customWidth="1"/>
    <col min="10248" max="10496" width="9.140625" style="1"/>
    <col min="10497" max="10497" width="4.85546875" style="1" customWidth="1"/>
    <col min="10498" max="10498" width="7.42578125" style="1" customWidth="1"/>
    <col min="10499" max="10499" width="8.7109375" style="1" customWidth="1"/>
    <col min="10500" max="10500" width="38.42578125" style="1" customWidth="1"/>
    <col min="10501" max="10501" width="14.28515625" style="1" customWidth="1"/>
    <col min="10502" max="10502" width="13.140625" style="1" customWidth="1"/>
    <col min="10503" max="10503" width="12" style="1" customWidth="1"/>
    <col min="10504" max="10752" width="9.140625" style="1"/>
    <col min="10753" max="10753" width="4.85546875" style="1" customWidth="1"/>
    <col min="10754" max="10754" width="7.42578125" style="1" customWidth="1"/>
    <col min="10755" max="10755" width="8.7109375" style="1" customWidth="1"/>
    <col min="10756" max="10756" width="38.42578125" style="1" customWidth="1"/>
    <col min="10757" max="10757" width="14.28515625" style="1" customWidth="1"/>
    <col min="10758" max="10758" width="13.140625" style="1" customWidth="1"/>
    <col min="10759" max="10759" width="12" style="1" customWidth="1"/>
    <col min="10760" max="11008" width="9.140625" style="1"/>
    <col min="11009" max="11009" width="4.85546875" style="1" customWidth="1"/>
    <col min="11010" max="11010" width="7.42578125" style="1" customWidth="1"/>
    <col min="11011" max="11011" width="8.7109375" style="1" customWidth="1"/>
    <col min="11012" max="11012" width="38.42578125" style="1" customWidth="1"/>
    <col min="11013" max="11013" width="14.28515625" style="1" customWidth="1"/>
    <col min="11014" max="11014" width="13.140625" style="1" customWidth="1"/>
    <col min="11015" max="11015" width="12" style="1" customWidth="1"/>
    <col min="11016" max="11264" width="9.140625" style="1"/>
    <col min="11265" max="11265" width="4.85546875" style="1" customWidth="1"/>
    <col min="11266" max="11266" width="7.42578125" style="1" customWidth="1"/>
    <col min="11267" max="11267" width="8.7109375" style="1" customWidth="1"/>
    <col min="11268" max="11268" width="38.42578125" style="1" customWidth="1"/>
    <col min="11269" max="11269" width="14.28515625" style="1" customWidth="1"/>
    <col min="11270" max="11270" width="13.140625" style="1" customWidth="1"/>
    <col min="11271" max="11271" width="12" style="1" customWidth="1"/>
    <col min="11272" max="11520" width="9.140625" style="1"/>
    <col min="11521" max="11521" width="4.85546875" style="1" customWidth="1"/>
    <col min="11522" max="11522" width="7.42578125" style="1" customWidth="1"/>
    <col min="11523" max="11523" width="8.7109375" style="1" customWidth="1"/>
    <col min="11524" max="11524" width="38.42578125" style="1" customWidth="1"/>
    <col min="11525" max="11525" width="14.28515625" style="1" customWidth="1"/>
    <col min="11526" max="11526" width="13.140625" style="1" customWidth="1"/>
    <col min="11527" max="11527" width="12" style="1" customWidth="1"/>
    <col min="11528" max="11776" width="9.140625" style="1"/>
    <col min="11777" max="11777" width="4.85546875" style="1" customWidth="1"/>
    <col min="11778" max="11778" width="7.42578125" style="1" customWidth="1"/>
    <col min="11779" max="11779" width="8.7109375" style="1" customWidth="1"/>
    <col min="11780" max="11780" width="38.42578125" style="1" customWidth="1"/>
    <col min="11781" max="11781" width="14.28515625" style="1" customWidth="1"/>
    <col min="11782" max="11782" width="13.140625" style="1" customWidth="1"/>
    <col min="11783" max="11783" width="12" style="1" customWidth="1"/>
    <col min="11784" max="12032" width="9.140625" style="1"/>
    <col min="12033" max="12033" width="4.85546875" style="1" customWidth="1"/>
    <col min="12034" max="12034" width="7.42578125" style="1" customWidth="1"/>
    <col min="12035" max="12035" width="8.7109375" style="1" customWidth="1"/>
    <col min="12036" max="12036" width="38.42578125" style="1" customWidth="1"/>
    <col min="12037" max="12037" width="14.28515625" style="1" customWidth="1"/>
    <col min="12038" max="12038" width="13.140625" style="1" customWidth="1"/>
    <col min="12039" max="12039" width="12" style="1" customWidth="1"/>
    <col min="12040" max="12288" width="9.140625" style="1"/>
    <col min="12289" max="12289" width="4.85546875" style="1" customWidth="1"/>
    <col min="12290" max="12290" width="7.42578125" style="1" customWidth="1"/>
    <col min="12291" max="12291" width="8.7109375" style="1" customWidth="1"/>
    <col min="12292" max="12292" width="38.42578125" style="1" customWidth="1"/>
    <col min="12293" max="12293" width="14.28515625" style="1" customWidth="1"/>
    <col min="12294" max="12294" width="13.140625" style="1" customWidth="1"/>
    <col min="12295" max="12295" width="12" style="1" customWidth="1"/>
    <col min="12296" max="12544" width="9.140625" style="1"/>
    <col min="12545" max="12545" width="4.85546875" style="1" customWidth="1"/>
    <col min="12546" max="12546" width="7.42578125" style="1" customWidth="1"/>
    <col min="12547" max="12547" width="8.7109375" style="1" customWidth="1"/>
    <col min="12548" max="12548" width="38.42578125" style="1" customWidth="1"/>
    <col min="12549" max="12549" width="14.28515625" style="1" customWidth="1"/>
    <col min="12550" max="12550" width="13.140625" style="1" customWidth="1"/>
    <col min="12551" max="12551" width="12" style="1" customWidth="1"/>
    <col min="12552" max="12800" width="9.140625" style="1"/>
    <col min="12801" max="12801" width="4.85546875" style="1" customWidth="1"/>
    <col min="12802" max="12802" width="7.42578125" style="1" customWidth="1"/>
    <col min="12803" max="12803" width="8.7109375" style="1" customWidth="1"/>
    <col min="12804" max="12804" width="38.42578125" style="1" customWidth="1"/>
    <col min="12805" max="12805" width="14.28515625" style="1" customWidth="1"/>
    <col min="12806" max="12806" width="13.140625" style="1" customWidth="1"/>
    <col min="12807" max="12807" width="12" style="1" customWidth="1"/>
    <col min="12808" max="13056" width="9.140625" style="1"/>
    <col min="13057" max="13057" width="4.85546875" style="1" customWidth="1"/>
    <col min="13058" max="13058" width="7.42578125" style="1" customWidth="1"/>
    <col min="13059" max="13059" width="8.7109375" style="1" customWidth="1"/>
    <col min="13060" max="13060" width="38.42578125" style="1" customWidth="1"/>
    <col min="13061" max="13061" width="14.28515625" style="1" customWidth="1"/>
    <col min="13062" max="13062" width="13.140625" style="1" customWidth="1"/>
    <col min="13063" max="13063" width="12" style="1" customWidth="1"/>
    <col min="13064" max="13312" width="9.140625" style="1"/>
    <col min="13313" max="13313" width="4.85546875" style="1" customWidth="1"/>
    <col min="13314" max="13314" width="7.42578125" style="1" customWidth="1"/>
    <col min="13315" max="13315" width="8.7109375" style="1" customWidth="1"/>
    <col min="13316" max="13316" width="38.42578125" style="1" customWidth="1"/>
    <col min="13317" max="13317" width="14.28515625" style="1" customWidth="1"/>
    <col min="13318" max="13318" width="13.140625" style="1" customWidth="1"/>
    <col min="13319" max="13319" width="12" style="1" customWidth="1"/>
    <col min="13320" max="13568" width="9.140625" style="1"/>
    <col min="13569" max="13569" width="4.85546875" style="1" customWidth="1"/>
    <col min="13570" max="13570" width="7.42578125" style="1" customWidth="1"/>
    <col min="13571" max="13571" width="8.7109375" style="1" customWidth="1"/>
    <col min="13572" max="13572" width="38.42578125" style="1" customWidth="1"/>
    <col min="13573" max="13573" width="14.28515625" style="1" customWidth="1"/>
    <col min="13574" max="13574" width="13.140625" style="1" customWidth="1"/>
    <col min="13575" max="13575" width="12" style="1" customWidth="1"/>
    <col min="13576" max="13824" width="9.140625" style="1"/>
    <col min="13825" max="13825" width="4.85546875" style="1" customWidth="1"/>
    <col min="13826" max="13826" width="7.42578125" style="1" customWidth="1"/>
    <col min="13827" max="13827" width="8.7109375" style="1" customWidth="1"/>
    <col min="13828" max="13828" width="38.42578125" style="1" customWidth="1"/>
    <col min="13829" max="13829" width="14.28515625" style="1" customWidth="1"/>
    <col min="13830" max="13830" width="13.140625" style="1" customWidth="1"/>
    <col min="13831" max="13831" width="12" style="1" customWidth="1"/>
    <col min="13832" max="14080" width="9.140625" style="1"/>
    <col min="14081" max="14081" width="4.85546875" style="1" customWidth="1"/>
    <col min="14082" max="14082" width="7.42578125" style="1" customWidth="1"/>
    <col min="14083" max="14083" width="8.7109375" style="1" customWidth="1"/>
    <col min="14084" max="14084" width="38.42578125" style="1" customWidth="1"/>
    <col min="14085" max="14085" width="14.28515625" style="1" customWidth="1"/>
    <col min="14086" max="14086" width="13.140625" style="1" customWidth="1"/>
    <col min="14087" max="14087" width="12" style="1" customWidth="1"/>
    <col min="14088" max="14336" width="9.140625" style="1"/>
    <col min="14337" max="14337" width="4.85546875" style="1" customWidth="1"/>
    <col min="14338" max="14338" width="7.42578125" style="1" customWidth="1"/>
    <col min="14339" max="14339" width="8.7109375" style="1" customWidth="1"/>
    <col min="14340" max="14340" width="38.42578125" style="1" customWidth="1"/>
    <col min="14341" max="14341" width="14.28515625" style="1" customWidth="1"/>
    <col min="14342" max="14342" width="13.140625" style="1" customWidth="1"/>
    <col min="14343" max="14343" width="12" style="1" customWidth="1"/>
    <col min="14344" max="14592" width="9.140625" style="1"/>
    <col min="14593" max="14593" width="4.85546875" style="1" customWidth="1"/>
    <col min="14594" max="14594" width="7.42578125" style="1" customWidth="1"/>
    <col min="14595" max="14595" width="8.7109375" style="1" customWidth="1"/>
    <col min="14596" max="14596" width="38.42578125" style="1" customWidth="1"/>
    <col min="14597" max="14597" width="14.28515625" style="1" customWidth="1"/>
    <col min="14598" max="14598" width="13.140625" style="1" customWidth="1"/>
    <col min="14599" max="14599" width="12" style="1" customWidth="1"/>
    <col min="14600" max="14848" width="9.140625" style="1"/>
    <col min="14849" max="14849" width="4.85546875" style="1" customWidth="1"/>
    <col min="14850" max="14850" width="7.42578125" style="1" customWidth="1"/>
    <col min="14851" max="14851" width="8.7109375" style="1" customWidth="1"/>
    <col min="14852" max="14852" width="38.42578125" style="1" customWidth="1"/>
    <col min="14853" max="14853" width="14.28515625" style="1" customWidth="1"/>
    <col min="14854" max="14854" width="13.140625" style="1" customWidth="1"/>
    <col min="14855" max="14855" width="12" style="1" customWidth="1"/>
    <col min="14856" max="15104" width="9.140625" style="1"/>
    <col min="15105" max="15105" width="4.85546875" style="1" customWidth="1"/>
    <col min="15106" max="15106" width="7.42578125" style="1" customWidth="1"/>
    <col min="15107" max="15107" width="8.7109375" style="1" customWidth="1"/>
    <col min="15108" max="15108" width="38.42578125" style="1" customWidth="1"/>
    <col min="15109" max="15109" width="14.28515625" style="1" customWidth="1"/>
    <col min="15110" max="15110" width="13.140625" style="1" customWidth="1"/>
    <col min="15111" max="15111" width="12" style="1" customWidth="1"/>
    <col min="15112" max="15360" width="9.140625" style="1"/>
    <col min="15361" max="15361" width="4.85546875" style="1" customWidth="1"/>
    <col min="15362" max="15362" width="7.42578125" style="1" customWidth="1"/>
    <col min="15363" max="15363" width="8.7109375" style="1" customWidth="1"/>
    <col min="15364" max="15364" width="38.42578125" style="1" customWidth="1"/>
    <col min="15365" max="15365" width="14.28515625" style="1" customWidth="1"/>
    <col min="15366" max="15366" width="13.140625" style="1" customWidth="1"/>
    <col min="15367" max="15367" width="12" style="1" customWidth="1"/>
    <col min="15368" max="15616" width="9.140625" style="1"/>
    <col min="15617" max="15617" width="4.85546875" style="1" customWidth="1"/>
    <col min="15618" max="15618" width="7.42578125" style="1" customWidth="1"/>
    <col min="15619" max="15619" width="8.7109375" style="1" customWidth="1"/>
    <col min="15620" max="15620" width="38.42578125" style="1" customWidth="1"/>
    <col min="15621" max="15621" width="14.28515625" style="1" customWidth="1"/>
    <col min="15622" max="15622" width="13.140625" style="1" customWidth="1"/>
    <col min="15623" max="15623" width="12" style="1" customWidth="1"/>
    <col min="15624" max="15872" width="9.140625" style="1"/>
    <col min="15873" max="15873" width="4.85546875" style="1" customWidth="1"/>
    <col min="15874" max="15874" width="7.42578125" style="1" customWidth="1"/>
    <col min="15875" max="15875" width="8.7109375" style="1" customWidth="1"/>
    <col min="15876" max="15876" width="38.42578125" style="1" customWidth="1"/>
    <col min="15877" max="15877" width="14.28515625" style="1" customWidth="1"/>
    <col min="15878" max="15878" width="13.140625" style="1" customWidth="1"/>
    <col min="15879" max="15879" width="12" style="1" customWidth="1"/>
    <col min="15880" max="16128" width="9.140625" style="1"/>
    <col min="16129" max="16129" width="4.85546875" style="1" customWidth="1"/>
    <col min="16130" max="16130" width="7.42578125" style="1" customWidth="1"/>
    <col min="16131" max="16131" width="8.7109375" style="1" customWidth="1"/>
    <col min="16132" max="16132" width="38.42578125" style="1" customWidth="1"/>
    <col min="16133" max="16133" width="14.28515625" style="1" customWidth="1"/>
    <col min="16134" max="16134" width="13.140625" style="1" customWidth="1"/>
    <col min="16135" max="16135" width="12" style="1" customWidth="1"/>
    <col min="16136" max="16384" width="9.140625" style="1"/>
  </cols>
  <sheetData>
    <row r="1" spans="1:10" x14ac:dyDescent="0.25">
      <c r="A1" s="248"/>
      <c r="B1" s="248"/>
      <c r="C1" s="248"/>
      <c r="D1" s="248"/>
      <c r="E1" s="248"/>
      <c r="H1" s="564" t="s">
        <v>221</v>
      </c>
      <c r="I1" s="564"/>
      <c r="J1" s="564"/>
    </row>
    <row r="2" spans="1:10" x14ac:dyDescent="0.25">
      <c r="A2" s="248"/>
      <c r="B2" s="248"/>
      <c r="C2" s="248"/>
      <c r="D2" s="248"/>
      <c r="E2" s="248"/>
    </row>
    <row r="3" spans="1:10" ht="72.75" customHeight="1" x14ac:dyDescent="0.25">
      <c r="A3" s="565" t="s">
        <v>231</v>
      </c>
      <c r="B3" s="565"/>
      <c r="C3" s="565"/>
      <c r="D3" s="565"/>
      <c r="E3" s="565"/>
      <c r="F3" s="577"/>
      <c r="G3" s="577"/>
      <c r="H3" s="577"/>
      <c r="I3" s="577"/>
    </row>
    <row r="4" spans="1:10" ht="18" x14ac:dyDescent="0.25">
      <c r="A4" s="249"/>
      <c r="B4" s="249"/>
      <c r="C4" s="249"/>
      <c r="D4" s="249"/>
      <c r="E4" s="249"/>
      <c r="F4" s="290"/>
      <c r="G4" s="290"/>
      <c r="H4" s="290"/>
      <c r="I4" s="290"/>
    </row>
    <row r="5" spans="1:10" ht="15.75" thickBot="1" x14ac:dyDescent="0.3">
      <c r="A5" s="291" t="s">
        <v>227</v>
      </c>
      <c r="B5" s="578" t="s">
        <v>2</v>
      </c>
      <c r="C5" s="579"/>
      <c r="D5" s="579"/>
      <c r="E5" s="579"/>
      <c r="F5" s="579"/>
      <c r="G5" s="579"/>
    </row>
    <row r="6" spans="1:10" ht="39" thickBot="1" x14ac:dyDescent="0.3">
      <c r="A6" s="292" t="s">
        <v>166</v>
      </c>
      <c r="B6" s="293" t="s">
        <v>3</v>
      </c>
      <c r="C6" s="293" t="s">
        <v>86</v>
      </c>
      <c r="D6" s="293" t="s">
        <v>228</v>
      </c>
      <c r="E6" s="294" t="s">
        <v>73</v>
      </c>
      <c r="F6" s="294" t="s">
        <v>74</v>
      </c>
      <c r="G6" s="295" t="s">
        <v>5</v>
      </c>
    </row>
    <row r="7" spans="1:10" ht="75" x14ac:dyDescent="0.25">
      <c r="A7" s="296">
        <v>1</v>
      </c>
      <c r="B7" s="297">
        <v>756</v>
      </c>
      <c r="C7" s="297"/>
      <c r="D7" s="298" t="s">
        <v>35</v>
      </c>
      <c r="E7" s="299">
        <v>198000</v>
      </c>
      <c r="F7" s="300">
        <v>177715.3</v>
      </c>
      <c r="G7" s="301">
        <f>F7/E7*100</f>
        <v>89.75520202020202</v>
      </c>
    </row>
    <row r="8" spans="1:10" ht="45.75" thickBot="1" x14ac:dyDescent="0.3">
      <c r="A8" s="302"/>
      <c r="B8" s="303"/>
      <c r="C8" s="303">
        <v>75618</v>
      </c>
      <c r="D8" s="304" t="s">
        <v>229</v>
      </c>
      <c r="E8" s="305">
        <v>198000</v>
      </c>
      <c r="F8" s="276">
        <v>177715.3</v>
      </c>
      <c r="G8" s="277">
        <f>F8/E8*100</f>
        <v>89.75520202020202</v>
      </c>
    </row>
    <row r="9" spans="1:10" x14ac:dyDescent="0.25">
      <c r="A9" s="306"/>
      <c r="B9" s="307"/>
      <c r="C9" s="307"/>
      <c r="D9" s="308"/>
      <c r="E9" s="309"/>
      <c r="F9" s="310"/>
      <c r="G9" s="311"/>
    </row>
    <row r="10" spans="1:10" ht="15.75" thickBot="1" x14ac:dyDescent="0.3">
      <c r="A10" s="312" t="s">
        <v>230</v>
      </c>
      <c r="B10" s="580" t="s">
        <v>217</v>
      </c>
      <c r="C10" s="580"/>
      <c r="D10" s="580"/>
      <c r="E10" s="580"/>
      <c r="F10" s="313"/>
    </row>
    <row r="11" spans="1:10" ht="39.75" thickBot="1" x14ac:dyDescent="0.3">
      <c r="A11" s="314" t="s">
        <v>166</v>
      </c>
      <c r="B11" s="315" t="s">
        <v>3</v>
      </c>
      <c r="C11" s="316" t="s">
        <v>86</v>
      </c>
      <c r="D11" s="317" t="s">
        <v>228</v>
      </c>
      <c r="E11" s="318" t="s">
        <v>152</v>
      </c>
      <c r="F11" s="319" t="s">
        <v>153</v>
      </c>
      <c r="G11" s="320" t="s">
        <v>5</v>
      </c>
    </row>
    <row r="12" spans="1:10" ht="28.5" customHeight="1" x14ac:dyDescent="0.25">
      <c r="A12" s="321">
        <v>1</v>
      </c>
      <c r="B12" s="297">
        <v>851</v>
      </c>
      <c r="C12" s="297"/>
      <c r="D12" s="297" t="s">
        <v>56</v>
      </c>
      <c r="E12" s="299">
        <v>194220</v>
      </c>
      <c r="F12" s="300">
        <v>106528.79</v>
      </c>
      <c r="G12" s="322">
        <f>F12/E12*100</f>
        <v>54.849546905571003</v>
      </c>
    </row>
    <row r="13" spans="1:10" ht="30" customHeight="1" thickBot="1" x14ac:dyDescent="0.3">
      <c r="A13" s="323"/>
      <c r="B13" s="303"/>
      <c r="C13" s="303">
        <v>85154</v>
      </c>
      <c r="D13" s="303" t="s">
        <v>124</v>
      </c>
      <c r="E13" s="305">
        <v>194220</v>
      </c>
      <c r="F13" s="276">
        <v>106528.79</v>
      </c>
      <c r="G13" s="324">
        <f>F13/E13*100</f>
        <v>54.849546905571003</v>
      </c>
    </row>
    <row r="15" spans="1:10" x14ac:dyDescent="0.25">
      <c r="A15" s="325"/>
      <c r="B15" s="248"/>
      <c r="C15" s="248"/>
      <c r="D15" s="248"/>
      <c r="E15" s="248"/>
    </row>
    <row r="16" spans="1:10" x14ac:dyDescent="0.25">
      <c r="A16" s="278"/>
      <c r="B16" s="248"/>
      <c r="C16" s="248"/>
      <c r="D16" s="248"/>
      <c r="E16" s="248"/>
    </row>
    <row r="18" spans="1:1" x14ac:dyDescent="0.25">
      <c r="A18" s="278"/>
    </row>
  </sheetData>
  <mergeCells count="4">
    <mergeCell ref="H1:J1"/>
    <mergeCell ref="A3:I3"/>
    <mergeCell ref="B5:G5"/>
    <mergeCell ref="B10:E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9" sqref="G9"/>
    </sheetView>
  </sheetViews>
  <sheetFormatPr defaultRowHeight="15" x14ac:dyDescent="0.25"/>
  <cols>
    <col min="1" max="1" width="5.5703125" style="1" customWidth="1"/>
    <col min="2" max="2" width="8" style="1" customWidth="1"/>
    <col min="3" max="3" width="9.140625" style="1"/>
    <col min="4" max="4" width="25.85546875" style="1" customWidth="1"/>
    <col min="5" max="5" width="13" style="1" customWidth="1"/>
    <col min="6" max="6" width="13.85546875" style="1" customWidth="1"/>
    <col min="7" max="7" width="11.5703125" style="1" customWidth="1"/>
    <col min="8" max="256" width="9.140625" style="1"/>
    <col min="257" max="257" width="5.5703125" style="1" customWidth="1"/>
    <col min="258" max="258" width="8" style="1" customWidth="1"/>
    <col min="259" max="259" width="9.140625" style="1"/>
    <col min="260" max="260" width="25.85546875" style="1" customWidth="1"/>
    <col min="261" max="261" width="13" style="1" customWidth="1"/>
    <col min="262" max="262" width="13.85546875" style="1" customWidth="1"/>
    <col min="263" max="263" width="11.5703125" style="1" customWidth="1"/>
    <col min="264" max="512" width="9.140625" style="1"/>
    <col min="513" max="513" width="5.5703125" style="1" customWidth="1"/>
    <col min="514" max="514" width="8" style="1" customWidth="1"/>
    <col min="515" max="515" width="9.140625" style="1"/>
    <col min="516" max="516" width="25.85546875" style="1" customWidth="1"/>
    <col min="517" max="517" width="13" style="1" customWidth="1"/>
    <col min="518" max="518" width="13.85546875" style="1" customWidth="1"/>
    <col min="519" max="519" width="11.5703125" style="1" customWidth="1"/>
    <col min="520" max="768" width="9.140625" style="1"/>
    <col min="769" max="769" width="5.5703125" style="1" customWidth="1"/>
    <col min="770" max="770" width="8" style="1" customWidth="1"/>
    <col min="771" max="771" width="9.140625" style="1"/>
    <col min="772" max="772" width="25.85546875" style="1" customWidth="1"/>
    <col min="773" max="773" width="13" style="1" customWidth="1"/>
    <col min="774" max="774" width="13.85546875" style="1" customWidth="1"/>
    <col min="775" max="775" width="11.5703125" style="1" customWidth="1"/>
    <col min="776" max="1024" width="9.140625" style="1"/>
    <col min="1025" max="1025" width="5.5703125" style="1" customWidth="1"/>
    <col min="1026" max="1026" width="8" style="1" customWidth="1"/>
    <col min="1027" max="1027" width="9.140625" style="1"/>
    <col min="1028" max="1028" width="25.85546875" style="1" customWidth="1"/>
    <col min="1029" max="1029" width="13" style="1" customWidth="1"/>
    <col min="1030" max="1030" width="13.85546875" style="1" customWidth="1"/>
    <col min="1031" max="1031" width="11.5703125" style="1" customWidth="1"/>
    <col min="1032" max="1280" width="9.140625" style="1"/>
    <col min="1281" max="1281" width="5.5703125" style="1" customWidth="1"/>
    <col min="1282" max="1282" width="8" style="1" customWidth="1"/>
    <col min="1283" max="1283" width="9.140625" style="1"/>
    <col min="1284" max="1284" width="25.85546875" style="1" customWidth="1"/>
    <col min="1285" max="1285" width="13" style="1" customWidth="1"/>
    <col min="1286" max="1286" width="13.85546875" style="1" customWidth="1"/>
    <col min="1287" max="1287" width="11.5703125" style="1" customWidth="1"/>
    <col min="1288" max="1536" width="9.140625" style="1"/>
    <col min="1537" max="1537" width="5.5703125" style="1" customWidth="1"/>
    <col min="1538" max="1538" width="8" style="1" customWidth="1"/>
    <col min="1539" max="1539" width="9.140625" style="1"/>
    <col min="1540" max="1540" width="25.85546875" style="1" customWidth="1"/>
    <col min="1541" max="1541" width="13" style="1" customWidth="1"/>
    <col min="1542" max="1542" width="13.85546875" style="1" customWidth="1"/>
    <col min="1543" max="1543" width="11.5703125" style="1" customWidth="1"/>
    <col min="1544" max="1792" width="9.140625" style="1"/>
    <col min="1793" max="1793" width="5.5703125" style="1" customWidth="1"/>
    <col min="1794" max="1794" width="8" style="1" customWidth="1"/>
    <col min="1795" max="1795" width="9.140625" style="1"/>
    <col min="1796" max="1796" width="25.85546875" style="1" customWidth="1"/>
    <col min="1797" max="1797" width="13" style="1" customWidth="1"/>
    <col min="1798" max="1798" width="13.85546875" style="1" customWidth="1"/>
    <col min="1799" max="1799" width="11.5703125" style="1" customWidth="1"/>
    <col min="1800" max="2048" width="9.140625" style="1"/>
    <col min="2049" max="2049" width="5.5703125" style="1" customWidth="1"/>
    <col min="2050" max="2050" width="8" style="1" customWidth="1"/>
    <col min="2051" max="2051" width="9.140625" style="1"/>
    <col min="2052" max="2052" width="25.85546875" style="1" customWidth="1"/>
    <col min="2053" max="2053" width="13" style="1" customWidth="1"/>
    <col min="2054" max="2054" width="13.85546875" style="1" customWidth="1"/>
    <col min="2055" max="2055" width="11.5703125" style="1" customWidth="1"/>
    <col min="2056" max="2304" width="9.140625" style="1"/>
    <col min="2305" max="2305" width="5.5703125" style="1" customWidth="1"/>
    <col min="2306" max="2306" width="8" style="1" customWidth="1"/>
    <col min="2307" max="2307" width="9.140625" style="1"/>
    <col min="2308" max="2308" width="25.85546875" style="1" customWidth="1"/>
    <col min="2309" max="2309" width="13" style="1" customWidth="1"/>
    <col min="2310" max="2310" width="13.85546875" style="1" customWidth="1"/>
    <col min="2311" max="2311" width="11.5703125" style="1" customWidth="1"/>
    <col min="2312" max="2560" width="9.140625" style="1"/>
    <col min="2561" max="2561" width="5.5703125" style="1" customWidth="1"/>
    <col min="2562" max="2562" width="8" style="1" customWidth="1"/>
    <col min="2563" max="2563" width="9.140625" style="1"/>
    <col min="2564" max="2564" width="25.85546875" style="1" customWidth="1"/>
    <col min="2565" max="2565" width="13" style="1" customWidth="1"/>
    <col min="2566" max="2566" width="13.85546875" style="1" customWidth="1"/>
    <col min="2567" max="2567" width="11.5703125" style="1" customWidth="1"/>
    <col min="2568" max="2816" width="9.140625" style="1"/>
    <col min="2817" max="2817" width="5.5703125" style="1" customWidth="1"/>
    <col min="2818" max="2818" width="8" style="1" customWidth="1"/>
    <col min="2819" max="2819" width="9.140625" style="1"/>
    <col min="2820" max="2820" width="25.85546875" style="1" customWidth="1"/>
    <col min="2821" max="2821" width="13" style="1" customWidth="1"/>
    <col min="2822" max="2822" width="13.85546875" style="1" customWidth="1"/>
    <col min="2823" max="2823" width="11.5703125" style="1" customWidth="1"/>
    <col min="2824" max="3072" width="9.140625" style="1"/>
    <col min="3073" max="3073" width="5.5703125" style="1" customWidth="1"/>
    <col min="3074" max="3074" width="8" style="1" customWidth="1"/>
    <col min="3075" max="3075" width="9.140625" style="1"/>
    <col min="3076" max="3076" width="25.85546875" style="1" customWidth="1"/>
    <col min="3077" max="3077" width="13" style="1" customWidth="1"/>
    <col min="3078" max="3078" width="13.85546875" style="1" customWidth="1"/>
    <col min="3079" max="3079" width="11.5703125" style="1" customWidth="1"/>
    <col min="3080" max="3328" width="9.140625" style="1"/>
    <col min="3329" max="3329" width="5.5703125" style="1" customWidth="1"/>
    <col min="3330" max="3330" width="8" style="1" customWidth="1"/>
    <col min="3331" max="3331" width="9.140625" style="1"/>
    <col min="3332" max="3332" width="25.85546875" style="1" customWidth="1"/>
    <col min="3333" max="3333" width="13" style="1" customWidth="1"/>
    <col min="3334" max="3334" width="13.85546875" style="1" customWidth="1"/>
    <col min="3335" max="3335" width="11.5703125" style="1" customWidth="1"/>
    <col min="3336" max="3584" width="9.140625" style="1"/>
    <col min="3585" max="3585" width="5.5703125" style="1" customWidth="1"/>
    <col min="3586" max="3586" width="8" style="1" customWidth="1"/>
    <col min="3587" max="3587" width="9.140625" style="1"/>
    <col min="3588" max="3588" width="25.85546875" style="1" customWidth="1"/>
    <col min="3589" max="3589" width="13" style="1" customWidth="1"/>
    <col min="3590" max="3590" width="13.85546875" style="1" customWidth="1"/>
    <col min="3591" max="3591" width="11.5703125" style="1" customWidth="1"/>
    <col min="3592" max="3840" width="9.140625" style="1"/>
    <col min="3841" max="3841" width="5.5703125" style="1" customWidth="1"/>
    <col min="3842" max="3842" width="8" style="1" customWidth="1"/>
    <col min="3843" max="3843" width="9.140625" style="1"/>
    <col min="3844" max="3844" width="25.85546875" style="1" customWidth="1"/>
    <col min="3845" max="3845" width="13" style="1" customWidth="1"/>
    <col min="3846" max="3846" width="13.85546875" style="1" customWidth="1"/>
    <col min="3847" max="3847" width="11.5703125" style="1" customWidth="1"/>
    <col min="3848" max="4096" width="9.140625" style="1"/>
    <col min="4097" max="4097" width="5.5703125" style="1" customWidth="1"/>
    <col min="4098" max="4098" width="8" style="1" customWidth="1"/>
    <col min="4099" max="4099" width="9.140625" style="1"/>
    <col min="4100" max="4100" width="25.85546875" style="1" customWidth="1"/>
    <col min="4101" max="4101" width="13" style="1" customWidth="1"/>
    <col min="4102" max="4102" width="13.85546875" style="1" customWidth="1"/>
    <col min="4103" max="4103" width="11.5703125" style="1" customWidth="1"/>
    <col min="4104" max="4352" width="9.140625" style="1"/>
    <col min="4353" max="4353" width="5.5703125" style="1" customWidth="1"/>
    <col min="4354" max="4354" width="8" style="1" customWidth="1"/>
    <col min="4355" max="4355" width="9.140625" style="1"/>
    <col min="4356" max="4356" width="25.85546875" style="1" customWidth="1"/>
    <col min="4357" max="4357" width="13" style="1" customWidth="1"/>
    <col min="4358" max="4358" width="13.85546875" style="1" customWidth="1"/>
    <col min="4359" max="4359" width="11.5703125" style="1" customWidth="1"/>
    <col min="4360" max="4608" width="9.140625" style="1"/>
    <col min="4609" max="4609" width="5.5703125" style="1" customWidth="1"/>
    <col min="4610" max="4610" width="8" style="1" customWidth="1"/>
    <col min="4611" max="4611" width="9.140625" style="1"/>
    <col min="4612" max="4612" width="25.85546875" style="1" customWidth="1"/>
    <col min="4613" max="4613" width="13" style="1" customWidth="1"/>
    <col min="4614" max="4614" width="13.85546875" style="1" customWidth="1"/>
    <col min="4615" max="4615" width="11.5703125" style="1" customWidth="1"/>
    <col min="4616" max="4864" width="9.140625" style="1"/>
    <col min="4865" max="4865" width="5.5703125" style="1" customWidth="1"/>
    <col min="4866" max="4866" width="8" style="1" customWidth="1"/>
    <col min="4867" max="4867" width="9.140625" style="1"/>
    <col min="4868" max="4868" width="25.85546875" style="1" customWidth="1"/>
    <col min="4869" max="4869" width="13" style="1" customWidth="1"/>
    <col min="4870" max="4870" width="13.85546875" style="1" customWidth="1"/>
    <col min="4871" max="4871" width="11.5703125" style="1" customWidth="1"/>
    <col min="4872" max="5120" width="9.140625" style="1"/>
    <col min="5121" max="5121" width="5.5703125" style="1" customWidth="1"/>
    <col min="5122" max="5122" width="8" style="1" customWidth="1"/>
    <col min="5123" max="5123" width="9.140625" style="1"/>
    <col min="5124" max="5124" width="25.85546875" style="1" customWidth="1"/>
    <col min="5125" max="5125" width="13" style="1" customWidth="1"/>
    <col min="5126" max="5126" width="13.85546875" style="1" customWidth="1"/>
    <col min="5127" max="5127" width="11.5703125" style="1" customWidth="1"/>
    <col min="5128" max="5376" width="9.140625" style="1"/>
    <col min="5377" max="5377" width="5.5703125" style="1" customWidth="1"/>
    <col min="5378" max="5378" width="8" style="1" customWidth="1"/>
    <col min="5379" max="5379" width="9.140625" style="1"/>
    <col min="5380" max="5380" width="25.85546875" style="1" customWidth="1"/>
    <col min="5381" max="5381" width="13" style="1" customWidth="1"/>
    <col min="5382" max="5382" width="13.85546875" style="1" customWidth="1"/>
    <col min="5383" max="5383" width="11.5703125" style="1" customWidth="1"/>
    <col min="5384" max="5632" width="9.140625" style="1"/>
    <col min="5633" max="5633" width="5.5703125" style="1" customWidth="1"/>
    <col min="5634" max="5634" width="8" style="1" customWidth="1"/>
    <col min="5635" max="5635" width="9.140625" style="1"/>
    <col min="5636" max="5636" width="25.85546875" style="1" customWidth="1"/>
    <col min="5637" max="5637" width="13" style="1" customWidth="1"/>
    <col min="5638" max="5638" width="13.85546875" style="1" customWidth="1"/>
    <col min="5639" max="5639" width="11.5703125" style="1" customWidth="1"/>
    <col min="5640" max="5888" width="9.140625" style="1"/>
    <col min="5889" max="5889" width="5.5703125" style="1" customWidth="1"/>
    <col min="5890" max="5890" width="8" style="1" customWidth="1"/>
    <col min="5891" max="5891" width="9.140625" style="1"/>
    <col min="5892" max="5892" width="25.85546875" style="1" customWidth="1"/>
    <col min="5893" max="5893" width="13" style="1" customWidth="1"/>
    <col min="5894" max="5894" width="13.85546875" style="1" customWidth="1"/>
    <col min="5895" max="5895" width="11.5703125" style="1" customWidth="1"/>
    <col min="5896" max="6144" width="9.140625" style="1"/>
    <col min="6145" max="6145" width="5.5703125" style="1" customWidth="1"/>
    <col min="6146" max="6146" width="8" style="1" customWidth="1"/>
    <col min="6147" max="6147" width="9.140625" style="1"/>
    <col min="6148" max="6148" width="25.85546875" style="1" customWidth="1"/>
    <col min="6149" max="6149" width="13" style="1" customWidth="1"/>
    <col min="6150" max="6150" width="13.85546875" style="1" customWidth="1"/>
    <col min="6151" max="6151" width="11.5703125" style="1" customWidth="1"/>
    <col min="6152" max="6400" width="9.140625" style="1"/>
    <col min="6401" max="6401" width="5.5703125" style="1" customWidth="1"/>
    <col min="6402" max="6402" width="8" style="1" customWidth="1"/>
    <col min="6403" max="6403" width="9.140625" style="1"/>
    <col min="6404" max="6404" width="25.85546875" style="1" customWidth="1"/>
    <col min="6405" max="6405" width="13" style="1" customWidth="1"/>
    <col min="6406" max="6406" width="13.85546875" style="1" customWidth="1"/>
    <col min="6407" max="6407" width="11.5703125" style="1" customWidth="1"/>
    <col min="6408" max="6656" width="9.140625" style="1"/>
    <col min="6657" max="6657" width="5.5703125" style="1" customWidth="1"/>
    <col min="6658" max="6658" width="8" style="1" customWidth="1"/>
    <col min="6659" max="6659" width="9.140625" style="1"/>
    <col min="6660" max="6660" width="25.85546875" style="1" customWidth="1"/>
    <col min="6661" max="6661" width="13" style="1" customWidth="1"/>
    <col min="6662" max="6662" width="13.85546875" style="1" customWidth="1"/>
    <col min="6663" max="6663" width="11.5703125" style="1" customWidth="1"/>
    <col min="6664" max="6912" width="9.140625" style="1"/>
    <col min="6913" max="6913" width="5.5703125" style="1" customWidth="1"/>
    <col min="6914" max="6914" width="8" style="1" customWidth="1"/>
    <col min="6915" max="6915" width="9.140625" style="1"/>
    <col min="6916" max="6916" width="25.85546875" style="1" customWidth="1"/>
    <col min="6917" max="6917" width="13" style="1" customWidth="1"/>
    <col min="6918" max="6918" width="13.85546875" style="1" customWidth="1"/>
    <col min="6919" max="6919" width="11.5703125" style="1" customWidth="1"/>
    <col min="6920" max="7168" width="9.140625" style="1"/>
    <col min="7169" max="7169" width="5.5703125" style="1" customWidth="1"/>
    <col min="7170" max="7170" width="8" style="1" customWidth="1"/>
    <col min="7171" max="7171" width="9.140625" style="1"/>
    <col min="7172" max="7172" width="25.85546875" style="1" customWidth="1"/>
    <col min="7173" max="7173" width="13" style="1" customWidth="1"/>
    <col min="7174" max="7174" width="13.85546875" style="1" customWidth="1"/>
    <col min="7175" max="7175" width="11.5703125" style="1" customWidth="1"/>
    <col min="7176" max="7424" width="9.140625" style="1"/>
    <col min="7425" max="7425" width="5.5703125" style="1" customWidth="1"/>
    <col min="7426" max="7426" width="8" style="1" customWidth="1"/>
    <col min="7427" max="7427" width="9.140625" style="1"/>
    <col min="7428" max="7428" width="25.85546875" style="1" customWidth="1"/>
    <col min="7429" max="7429" width="13" style="1" customWidth="1"/>
    <col min="7430" max="7430" width="13.85546875" style="1" customWidth="1"/>
    <col min="7431" max="7431" width="11.5703125" style="1" customWidth="1"/>
    <col min="7432" max="7680" width="9.140625" style="1"/>
    <col min="7681" max="7681" width="5.5703125" style="1" customWidth="1"/>
    <col min="7682" max="7682" width="8" style="1" customWidth="1"/>
    <col min="7683" max="7683" width="9.140625" style="1"/>
    <col min="7684" max="7684" width="25.85546875" style="1" customWidth="1"/>
    <col min="7685" max="7685" width="13" style="1" customWidth="1"/>
    <col min="7686" max="7686" width="13.85546875" style="1" customWidth="1"/>
    <col min="7687" max="7687" width="11.5703125" style="1" customWidth="1"/>
    <col min="7688" max="7936" width="9.140625" style="1"/>
    <col min="7937" max="7937" width="5.5703125" style="1" customWidth="1"/>
    <col min="7938" max="7938" width="8" style="1" customWidth="1"/>
    <col min="7939" max="7939" width="9.140625" style="1"/>
    <col min="7940" max="7940" width="25.85546875" style="1" customWidth="1"/>
    <col min="7941" max="7941" width="13" style="1" customWidth="1"/>
    <col min="7942" max="7942" width="13.85546875" style="1" customWidth="1"/>
    <col min="7943" max="7943" width="11.5703125" style="1" customWidth="1"/>
    <col min="7944" max="8192" width="9.140625" style="1"/>
    <col min="8193" max="8193" width="5.5703125" style="1" customWidth="1"/>
    <col min="8194" max="8194" width="8" style="1" customWidth="1"/>
    <col min="8195" max="8195" width="9.140625" style="1"/>
    <col min="8196" max="8196" width="25.85546875" style="1" customWidth="1"/>
    <col min="8197" max="8197" width="13" style="1" customWidth="1"/>
    <col min="8198" max="8198" width="13.85546875" style="1" customWidth="1"/>
    <col min="8199" max="8199" width="11.5703125" style="1" customWidth="1"/>
    <col min="8200" max="8448" width="9.140625" style="1"/>
    <col min="8449" max="8449" width="5.5703125" style="1" customWidth="1"/>
    <col min="8450" max="8450" width="8" style="1" customWidth="1"/>
    <col min="8451" max="8451" width="9.140625" style="1"/>
    <col min="8452" max="8452" width="25.85546875" style="1" customWidth="1"/>
    <col min="8453" max="8453" width="13" style="1" customWidth="1"/>
    <col min="8454" max="8454" width="13.85546875" style="1" customWidth="1"/>
    <col min="8455" max="8455" width="11.5703125" style="1" customWidth="1"/>
    <col min="8456" max="8704" width="9.140625" style="1"/>
    <col min="8705" max="8705" width="5.5703125" style="1" customWidth="1"/>
    <col min="8706" max="8706" width="8" style="1" customWidth="1"/>
    <col min="8707" max="8707" width="9.140625" style="1"/>
    <col min="8708" max="8708" width="25.85546875" style="1" customWidth="1"/>
    <col min="8709" max="8709" width="13" style="1" customWidth="1"/>
    <col min="8710" max="8710" width="13.85546875" style="1" customWidth="1"/>
    <col min="8711" max="8711" width="11.5703125" style="1" customWidth="1"/>
    <col min="8712" max="8960" width="9.140625" style="1"/>
    <col min="8961" max="8961" width="5.5703125" style="1" customWidth="1"/>
    <col min="8962" max="8962" width="8" style="1" customWidth="1"/>
    <col min="8963" max="8963" width="9.140625" style="1"/>
    <col min="8964" max="8964" width="25.85546875" style="1" customWidth="1"/>
    <col min="8965" max="8965" width="13" style="1" customWidth="1"/>
    <col min="8966" max="8966" width="13.85546875" style="1" customWidth="1"/>
    <col min="8967" max="8967" width="11.5703125" style="1" customWidth="1"/>
    <col min="8968" max="9216" width="9.140625" style="1"/>
    <col min="9217" max="9217" width="5.5703125" style="1" customWidth="1"/>
    <col min="9218" max="9218" width="8" style="1" customWidth="1"/>
    <col min="9219" max="9219" width="9.140625" style="1"/>
    <col min="9220" max="9220" width="25.85546875" style="1" customWidth="1"/>
    <col min="9221" max="9221" width="13" style="1" customWidth="1"/>
    <col min="9222" max="9222" width="13.85546875" style="1" customWidth="1"/>
    <col min="9223" max="9223" width="11.5703125" style="1" customWidth="1"/>
    <col min="9224" max="9472" width="9.140625" style="1"/>
    <col min="9473" max="9473" width="5.5703125" style="1" customWidth="1"/>
    <col min="9474" max="9474" width="8" style="1" customWidth="1"/>
    <col min="9475" max="9475" width="9.140625" style="1"/>
    <col min="9476" max="9476" width="25.85546875" style="1" customWidth="1"/>
    <col min="9477" max="9477" width="13" style="1" customWidth="1"/>
    <col min="9478" max="9478" width="13.85546875" style="1" customWidth="1"/>
    <col min="9479" max="9479" width="11.5703125" style="1" customWidth="1"/>
    <col min="9480" max="9728" width="9.140625" style="1"/>
    <col min="9729" max="9729" width="5.5703125" style="1" customWidth="1"/>
    <col min="9730" max="9730" width="8" style="1" customWidth="1"/>
    <col min="9731" max="9731" width="9.140625" style="1"/>
    <col min="9732" max="9732" width="25.85546875" style="1" customWidth="1"/>
    <col min="9733" max="9733" width="13" style="1" customWidth="1"/>
    <col min="9734" max="9734" width="13.85546875" style="1" customWidth="1"/>
    <col min="9735" max="9735" width="11.5703125" style="1" customWidth="1"/>
    <col min="9736" max="9984" width="9.140625" style="1"/>
    <col min="9985" max="9985" width="5.5703125" style="1" customWidth="1"/>
    <col min="9986" max="9986" width="8" style="1" customWidth="1"/>
    <col min="9987" max="9987" width="9.140625" style="1"/>
    <col min="9988" max="9988" width="25.85546875" style="1" customWidth="1"/>
    <col min="9989" max="9989" width="13" style="1" customWidth="1"/>
    <col min="9990" max="9990" width="13.85546875" style="1" customWidth="1"/>
    <col min="9991" max="9991" width="11.5703125" style="1" customWidth="1"/>
    <col min="9992" max="10240" width="9.140625" style="1"/>
    <col min="10241" max="10241" width="5.5703125" style="1" customWidth="1"/>
    <col min="10242" max="10242" width="8" style="1" customWidth="1"/>
    <col min="10243" max="10243" width="9.140625" style="1"/>
    <col min="10244" max="10244" width="25.85546875" style="1" customWidth="1"/>
    <col min="10245" max="10245" width="13" style="1" customWidth="1"/>
    <col min="10246" max="10246" width="13.85546875" style="1" customWidth="1"/>
    <col min="10247" max="10247" width="11.5703125" style="1" customWidth="1"/>
    <col min="10248" max="10496" width="9.140625" style="1"/>
    <col min="10497" max="10497" width="5.5703125" style="1" customWidth="1"/>
    <col min="10498" max="10498" width="8" style="1" customWidth="1"/>
    <col min="10499" max="10499" width="9.140625" style="1"/>
    <col min="10500" max="10500" width="25.85546875" style="1" customWidth="1"/>
    <col min="10501" max="10501" width="13" style="1" customWidth="1"/>
    <col min="10502" max="10502" width="13.85546875" style="1" customWidth="1"/>
    <col min="10503" max="10503" width="11.5703125" style="1" customWidth="1"/>
    <col min="10504" max="10752" width="9.140625" style="1"/>
    <col min="10753" max="10753" width="5.5703125" style="1" customWidth="1"/>
    <col min="10754" max="10754" width="8" style="1" customWidth="1"/>
    <col min="10755" max="10755" width="9.140625" style="1"/>
    <col min="10756" max="10756" width="25.85546875" style="1" customWidth="1"/>
    <col min="10757" max="10757" width="13" style="1" customWidth="1"/>
    <col min="10758" max="10758" width="13.85546875" style="1" customWidth="1"/>
    <col min="10759" max="10759" width="11.5703125" style="1" customWidth="1"/>
    <col min="10760" max="11008" width="9.140625" style="1"/>
    <col min="11009" max="11009" width="5.5703125" style="1" customWidth="1"/>
    <col min="11010" max="11010" width="8" style="1" customWidth="1"/>
    <col min="11011" max="11011" width="9.140625" style="1"/>
    <col min="11012" max="11012" width="25.85546875" style="1" customWidth="1"/>
    <col min="11013" max="11013" width="13" style="1" customWidth="1"/>
    <col min="11014" max="11014" width="13.85546875" style="1" customWidth="1"/>
    <col min="11015" max="11015" width="11.5703125" style="1" customWidth="1"/>
    <col min="11016" max="11264" width="9.140625" style="1"/>
    <col min="11265" max="11265" width="5.5703125" style="1" customWidth="1"/>
    <col min="11266" max="11266" width="8" style="1" customWidth="1"/>
    <col min="11267" max="11267" width="9.140625" style="1"/>
    <col min="11268" max="11268" width="25.85546875" style="1" customWidth="1"/>
    <col min="11269" max="11269" width="13" style="1" customWidth="1"/>
    <col min="11270" max="11270" width="13.85546875" style="1" customWidth="1"/>
    <col min="11271" max="11271" width="11.5703125" style="1" customWidth="1"/>
    <col min="11272" max="11520" width="9.140625" style="1"/>
    <col min="11521" max="11521" width="5.5703125" style="1" customWidth="1"/>
    <col min="11522" max="11522" width="8" style="1" customWidth="1"/>
    <col min="11523" max="11523" width="9.140625" style="1"/>
    <col min="11524" max="11524" width="25.85546875" style="1" customWidth="1"/>
    <col min="11525" max="11525" width="13" style="1" customWidth="1"/>
    <col min="11526" max="11526" width="13.85546875" style="1" customWidth="1"/>
    <col min="11527" max="11527" width="11.5703125" style="1" customWidth="1"/>
    <col min="11528" max="11776" width="9.140625" style="1"/>
    <col min="11777" max="11777" width="5.5703125" style="1" customWidth="1"/>
    <col min="11778" max="11778" width="8" style="1" customWidth="1"/>
    <col min="11779" max="11779" width="9.140625" style="1"/>
    <col min="11780" max="11780" width="25.85546875" style="1" customWidth="1"/>
    <col min="11781" max="11781" width="13" style="1" customWidth="1"/>
    <col min="11782" max="11782" width="13.85546875" style="1" customWidth="1"/>
    <col min="11783" max="11783" width="11.5703125" style="1" customWidth="1"/>
    <col min="11784" max="12032" width="9.140625" style="1"/>
    <col min="12033" max="12033" width="5.5703125" style="1" customWidth="1"/>
    <col min="12034" max="12034" width="8" style="1" customWidth="1"/>
    <col min="12035" max="12035" width="9.140625" style="1"/>
    <col min="12036" max="12036" width="25.85546875" style="1" customWidth="1"/>
    <col min="12037" max="12037" width="13" style="1" customWidth="1"/>
    <col min="12038" max="12038" width="13.85546875" style="1" customWidth="1"/>
    <col min="12039" max="12039" width="11.5703125" style="1" customWidth="1"/>
    <col min="12040" max="12288" width="9.140625" style="1"/>
    <col min="12289" max="12289" width="5.5703125" style="1" customWidth="1"/>
    <col min="12290" max="12290" width="8" style="1" customWidth="1"/>
    <col min="12291" max="12291" width="9.140625" style="1"/>
    <col min="12292" max="12292" width="25.85546875" style="1" customWidth="1"/>
    <col min="12293" max="12293" width="13" style="1" customWidth="1"/>
    <col min="12294" max="12294" width="13.85546875" style="1" customWidth="1"/>
    <col min="12295" max="12295" width="11.5703125" style="1" customWidth="1"/>
    <col min="12296" max="12544" width="9.140625" style="1"/>
    <col min="12545" max="12545" width="5.5703125" style="1" customWidth="1"/>
    <col min="12546" max="12546" width="8" style="1" customWidth="1"/>
    <col min="12547" max="12547" width="9.140625" style="1"/>
    <col min="12548" max="12548" width="25.85546875" style="1" customWidth="1"/>
    <col min="12549" max="12549" width="13" style="1" customWidth="1"/>
    <col min="12550" max="12550" width="13.85546875" style="1" customWidth="1"/>
    <col min="12551" max="12551" width="11.5703125" style="1" customWidth="1"/>
    <col min="12552" max="12800" width="9.140625" style="1"/>
    <col min="12801" max="12801" width="5.5703125" style="1" customWidth="1"/>
    <col min="12802" max="12802" width="8" style="1" customWidth="1"/>
    <col min="12803" max="12803" width="9.140625" style="1"/>
    <col min="12804" max="12804" width="25.85546875" style="1" customWidth="1"/>
    <col min="12805" max="12805" width="13" style="1" customWidth="1"/>
    <col min="12806" max="12806" width="13.85546875" style="1" customWidth="1"/>
    <col min="12807" max="12807" width="11.5703125" style="1" customWidth="1"/>
    <col min="12808" max="13056" width="9.140625" style="1"/>
    <col min="13057" max="13057" width="5.5703125" style="1" customWidth="1"/>
    <col min="13058" max="13058" width="8" style="1" customWidth="1"/>
    <col min="13059" max="13059" width="9.140625" style="1"/>
    <col min="13060" max="13060" width="25.85546875" style="1" customWidth="1"/>
    <col min="13061" max="13061" width="13" style="1" customWidth="1"/>
    <col min="13062" max="13062" width="13.85546875" style="1" customWidth="1"/>
    <col min="13063" max="13063" width="11.5703125" style="1" customWidth="1"/>
    <col min="13064" max="13312" width="9.140625" style="1"/>
    <col min="13313" max="13313" width="5.5703125" style="1" customWidth="1"/>
    <col min="13314" max="13314" width="8" style="1" customWidth="1"/>
    <col min="13315" max="13315" width="9.140625" style="1"/>
    <col min="13316" max="13316" width="25.85546875" style="1" customWidth="1"/>
    <col min="13317" max="13317" width="13" style="1" customWidth="1"/>
    <col min="13318" max="13318" width="13.85546875" style="1" customWidth="1"/>
    <col min="13319" max="13319" width="11.5703125" style="1" customWidth="1"/>
    <col min="13320" max="13568" width="9.140625" style="1"/>
    <col min="13569" max="13569" width="5.5703125" style="1" customWidth="1"/>
    <col min="13570" max="13570" width="8" style="1" customWidth="1"/>
    <col min="13571" max="13571" width="9.140625" style="1"/>
    <col min="13572" max="13572" width="25.85546875" style="1" customWidth="1"/>
    <col min="13573" max="13573" width="13" style="1" customWidth="1"/>
    <col min="13574" max="13574" width="13.85546875" style="1" customWidth="1"/>
    <col min="13575" max="13575" width="11.5703125" style="1" customWidth="1"/>
    <col min="13576" max="13824" width="9.140625" style="1"/>
    <col min="13825" max="13825" width="5.5703125" style="1" customWidth="1"/>
    <col min="13826" max="13826" width="8" style="1" customWidth="1"/>
    <col min="13827" max="13827" width="9.140625" style="1"/>
    <col min="13828" max="13828" width="25.85546875" style="1" customWidth="1"/>
    <col min="13829" max="13829" width="13" style="1" customWidth="1"/>
    <col min="13830" max="13830" width="13.85546875" style="1" customWidth="1"/>
    <col min="13831" max="13831" width="11.5703125" style="1" customWidth="1"/>
    <col min="13832" max="14080" width="9.140625" style="1"/>
    <col min="14081" max="14081" width="5.5703125" style="1" customWidth="1"/>
    <col min="14082" max="14082" width="8" style="1" customWidth="1"/>
    <col min="14083" max="14083" width="9.140625" style="1"/>
    <col min="14084" max="14084" width="25.85546875" style="1" customWidth="1"/>
    <col min="14085" max="14085" width="13" style="1" customWidth="1"/>
    <col min="14086" max="14086" width="13.85546875" style="1" customWidth="1"/>
    <col min="14087" max="14087" width="11.5703125" style="1" customWidth="1"/>
    <col min="14088" max="14336" width="9.140625" style="1"/>
    <col min="14337" max="14337" width="5.5703125" style="1" customWidth="1"/>
    <col min="14338" max="14338" width="8" style="1" customWidth="1"/>
    <col min="14339" max="14339" width="9.140625" style="1"/>
    <col min="14340" max="14340" width="25.85546875" style="1" customWidth="1"/>
    <col min="14341" max="14341" width="13" style="1" customWidth="1"/>
    <col min="14342" max="14342" width="13.85546875" style="1" customWidth="1"/>
    <col min="14343" max="14343" width="11.5703125" style="1" customWidth="1"/>
    <col min="14344" max="14592" width="9.140625" style="1"/>
    <col min="14593" max="14593" width="5.5703125" style="1" customWidth="1"/>
    <col min="14594" max="14594" width="8" style="1" customWidth="1"/>
    <col min="14595" max="14595" width="9.140625" style="1"/>
    <col min="14596" max="14596" width="25.85546875" style="1" customWidth="1"/>
    <col min="14597" max="14597" width="13" style="1" customWidth="1"/>
    <col min="14598" max="14598" width="13.85546875" style="1" customWidth="1"/>
    <col min="14599" max="14599" width="11.5703125" style="1" customWidth="1"/>
    <col min="14600" max="14848" width="9.140625" style="1"/>
    <col min="14849" max="14849" width="5.5703125" style="1" customWidth="1"/>
    <col min="14850" max="14850" width="8" style="1" customWidth="1"/>
    <col min="14851" max="14851" width="9.140625" style="1"/>
    <col min="14852" max="14852" width="25.85546875" style="1" customWidth="1"/>
    <col min="14853" max="14853" width="13" style="1" customWidth="1"/>
    <col min="14854" max="14854" width="13.85546875" style="1" customWidth="1"/>
    <col min="14855" max="14855" width="11.5703125" style="1" customWidth="1"/>
    <col min="14856" max="15104" width="9.140625" style="1"/>
    <col min="15105" max="15105" width="5.5703125" style="1" customWidth="1"/>
    <col min="15106" max="15106" width="8" style="1" customWidth="1"/>
    <col min="15107" max="15107" width="9.140625" style="1"/>
    <col min="15108" max="15108" width="25.85546875" style="1" customWidth="1"/>
    <col min="15109" max="15109" width="13" style="1" customWidth="1"/>
    <col min="15110" max="15110" width="13.85546875" style="1" customWidth="1"/>
    <col min="15111" max="15111" width="11.5703125" style="1" customWidth="1"/>
    <col min="15112" max="15360" width="9.140625" style="1"/>
    <col min="15361" max="15361" width="5.5703125" style="1" customWidth="1"/>
    <col min="15362" max="15362" width="8" style="1" customWidth="1"/>
    <col min="15363" max="15363" width="9.140625" style="1"/>
    <col min="15364" max="15364" width="25.85546875" style="1" customWidth="1"/>
    <col min="15365" max="15365" width="13" style="1" customWidth="1"/>
    <col min="15366" max="15366" width="13.85546875" style="1" customWidth="1"/>
    <col min="15367" max="15367" width="11.5703125" style="1" customWidth="1"/>
    <col min="15368" max="15616" width="9.140625" style="1"/>
    <col min="15617" max="15617" width="5.5703125" style="1" customWidth="1"/>
    <col min="15618" max="15618" width="8" style="1" customWidth="1"/>
    <col min="15619" max="15619" width="9.140625" style="1"/>
    <col min="15620" max="15620" width="25.85546875" style="1" customWidth="1"/>
    <col min="15621" max="15621" width="13" style="1" customWidth="1"/>
    <col min="15622" max="15622" width="13.85546875" style="1" customWidth="1"/>
    <col min="15623" max="15623" width="11.5703125" style="1" customWidth="1"/>
    <col min="15624" max="15872" width="9.140625" style="1"/>
    <col min="15873" max="15873" width="5.5703125" style="1" customWidth="1"/>
    <col min="15874" max="15874" width="8" style="1" customWidth="1"/>
    <col min="15875" max="15875" width="9.140625" style="1"/>
    <col min="15876" max="15876" width="25.85546875" style="1" customWidth="1"/>
    <col min="15877" max="15877" width="13" style="1" customWidth="1"/>
    <col min="15878" max="15878" width="13.85546875" style="1" customWidth="1"/>
    <col min="15879" max="15879" width="11.5703125" style="1" customWidth="1"/>
    <col min="15880" max="16128" width="9.140625" style="1"/>
    <col min="16129" max="16129" width="5.5703125" style="1" customWidth="1"/>
    <col min="16130" max="16130" width="8" style="1" customWidth="1"/>
    <col min="16131" max="16131" width="9.140625" style="1"/>
    <col min="16132" max="16132" width="25.85546875" style="1" customWidth="1"/>
    <col min="16133" max="16133" width="13" style="1" customWidth="1"/>
    <col min="16134" max="16134" width="13.85546875" style="1" customWidth="1"/>
    <col min="16135" max="16135" width="11.5703125" style="1" customWidth="1"/>
    <col min="16136" max="16384" width="9.140625" style="1"/>
  </cols>
  <sheetData>
    <row r="1" spans="1:7" x14ac:dyDescent="0.25">
      <c r="A1" s="248"/>
      <c r="B1" s="248"/>
      <c r="C1" s="248"/>
      <c r="D1" s="248"/>
      <c r="E1" s="248"/>
      <c r="F1" s="564" t="s">
        <v>226</v>
      </c>
      <c r="G1" s="564"/>
    </row>
    <row r="2" spans="1:7" x14ac:dyDescent="0.25">
      <c r="A2" s="248"/>
      <c r="B2" s="248"/>
      <c r="C2" s="248"/>
      <c r="D2" s="248"/>
      <c r="E2" s="248"/>
    </row>
    <row r="3" spans="1:7" x14ac:dyDescent="0.25">
      <c r="A3" s="248"/>
      <c r="B3" s="248"/>
      <c r="C3" s="248"/>
      <c r="D3" s="248"/>
      <c r="E3" s="248"/>
    </row>
    <row r="4" spans="1:7" ht="40.5" customHeight="1" x14ac:dyDescent="0.25">
      <c r="A4" s="565" t="s">
        <v>233</v>
      </c>
      <c r="B4" s="565"/>
      <c r="C4" s="565"/>
      <c r="D4" s="565"/>
      <c r="E4" s="565"/>
      <c r="F4" s="577"/>
      <c r="G4" s="577"/>
    </row>
    <row r="5" spans="1:7" ht="15.75" thickBot="1" x14ac:dyDescent="0.3">
      <c r="A5" s="248"/>
      <c r="B5" s="248"/>
      <c r="C5" s="248"/>
      <c r="D5" s="248"/>
      <c r="E5" s="326"/>
    </row>
    <row r="6" spans="1:7" ht="38.25" x14ac:dyDescent="0.25">
      <c r="A6" s="292" t="s">
        <v>166</v>
      </c>
      <c r="B6" s="293" t="s">
        <v>3</v>
      </c>
      <c r="C6" s="293" t="s">
        <v>86</v>
      </c>
      <c r="D6" s="293" t="s">
        <v>228</v>
      </c>
      <c r="E6" s="294" t="s">
        <v>152</v>
      </c>
      <c r="F6" s="327" t="s">
        <v>74</v>
      </c>
      <c r="G6" s="328" t="s">
        <v>5</v>
      </c>
    </row>
    <row r="7" spans="1:7" ht="30" customHeight="1" x14ac:dyDescent="0.25">
      <c r="A7" s="329">
        <v>1</v>
      </c>
      <c r="B7" s="330">
        <v>851</v>
      </c>
      <c r="C7" s="330"/>
      <c r="D7" s="330" t="s">
        <v>56</v>
      </c>
      <c r="E7" s="331">
        <v>3780</v>
      </c>
      <c r="F7" s="332">
        <v>1280</v>
      </c>
      <c r="G7" s="333">
        <f>F7/E7*100</f>
        <v>33.862433862433861</v>
      </c>
    </row>
    <row r="8" spans="1:7" ht="30" customHeight="1" thickBot="1" x14ac:dyDescent="0.3">
      <c r="A8" s="334"/>
      <c r="B8" s="335"/>
      <c r="C8" s="335">
        <v>85153</v>
      </c>
      <c r="D8" s="335" t="s">
        <v>123</v>
      </c>
      <c r="E8" s="336">
        <v>3780</v>
      </c>
      <c r="F8" s="276">
        <v>1280</v>
      </c>
      <c r="G8" s="277">
        <f>F8/E8*100</f>
        <v>33.862433862433861</v>
      </c>
    </row>
    <row r="10" spans="1:7" x14ac:dyDescent="0.25">
      <c r="A10" s="325"/>
      <c r="B10" s="248"/>
      <c r="C10" s="248"/>
      <c r="D10" s="248"/>
      <c r="E10" s="248"/>
    </row>
    <row r="11" spans="1:7" x14ac:dyDescent="0.25">
      <c r="A11" s="278"/>
      <c r="B11" s="248"/>
      <c r="C11" s="248"/>
      <c r="D11" s="248"/>
      <c r="E11" s="248"/>
    </row>
    <row r="13" spans="1:7" x14ac:dyDescent="0.25">
      <c r="A13" s="278"/>
      <c r="B13" s="248"/>
      <c r="C13" s="248"/>
      <c r="D13" s="248"/>
      <c r="E13" s="248"/>
    </row>
  </sheetData>
  <mergeCells count="2">
    <mergeCell ref="F1:G1"/>
    <mergeCell ref="A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J22" sqref="J22"/>
    </sheetView>
  </sheetViews>
  <sheetFormatPr defaultRowHeight="15" x14ac:dyDescent="0.25"/>
  <cols>
    <col min="1" max="1" width="5.7109375" style="1" customWidth="1"/>
    <col min="2" max="2" width="8.28515625" style="1" customWidth="1"/>
    <col min="3" max="3" width="10.7109375" style="1" customWidth="1"/>
    <col min="4" max="4" width="43.85546875" style="1" customWidth="1"/>
    <col min="5" max="5" width="15.42578125" style="1" customWidth="1"/>
    <col min="6" max="6" width="14.85546875" style="1" customWidth="1"/>
    <col min="7" max="7" width="12" style="1" customWidth="1"/>
    <col min="8" max="256" width="9.140625" style="1"/>
    <col min="257" max="257" width="5.7109375" style="1" customWidth="1"/>
    <col min="258" max="258" width="8.28515625" style="1" customWidth="1"/>
    <col min="259" max="259" width="10.7109375" style="1" customWidth="1"/>
    <col min="260" max="260" width="43.85546875" style="1" customWidth="1"/>
    <col min="261" max="261" width="15.42578125" style="1" customWidth="1"/>
    <col min="262" max="262" width="14.85546875" style="1" customWidth="1"/>
    <col min="263" max="263" width="12" style="1" customWidth="1"/>
    <col min="264" max="512" width="9.140625" style="1"/>
    <col min="513" max="513" width="5.7109375" style="1" customWidth="1"/>
    <col min="514" max="514" width="8.28515625" style="1" customWidth="1"/>
    <col min="515" max="515" width="10.7109375" style="1" customWidth="1"/>
    <col min="516" max="516" width="43.85546875" style="1" customWidth="1"/>
    <col min="517" max="517" width="15.42578125" style="1" customWidth="1"/>
    <col min="518" max="518" width="14.85546875" style="1" customWidth="1"/>
    <col min="519" max="519" width="12" style="1" customWidth="1"/>
    <col min="520" max="768" width="9.140625" style="1"/>
    <col min="769" max="769" width="5.7109375" style="1" customWidth="1"/>
    <col min="770" max="770" width="8.28515625" style="1" customWidth="1"/>
    <col min="771" max="771" width="10.7109375" style="1" customWidth="1"/>
    <col min="772" max="772" width="43.85546875" style="1" customWidth="1"/>
    <col min="773" max="773" width="15.42578125" style="1" customWidth="1"/>
    <col min="774" max="774" width="14.85546875" style="1" customWidth="1"/>
    <col min="775" max="775" width="12" style="1" customWidth="1"/>
    <col min="776" max="1024" width="9.140625" style="1"/>
    <col min="1025" max="1025" width="5.7109375" style="1" customWidth="1"/>
    <col min="1026" max="1026" width="8.28515625" style="1" customWidth="1"/>
    <col min="1027" max="1027" width="10.7109375" style="1" customWidth="1"/>
    <col min="1028" max="1028" width="43.85546875" style="1" customWidth="1"/>
    <col min="1029" max="1029" width="15.42578125" style="1" customWidth="1"/>
    <col min="1030" max="1030" width="14.85546875" style="1" customWidth="1"/>
    <col min="1031" max="1031" width="12" style="1" customWidth="1"/>
    <col min="1032" max="1280" width="9.140625" style="1"/>
    <col min="1281" max="1281" width="5.7109375" style="1" customWidth="1"/>
    <col min="1282" max="1282" width="8.28515625" style="1" customWidth="1"/>
    <col min="1283" max="1283" width="10.7109375" style="1" customWidth="1"/>
    <col min="1284" max="1284" width="43.85546875" style="1" customWidth="1"/>
    <col min="1285" max="1285" width="15.42578125" style="1" customWidth="1"/>
    <col min="1286" max="1286" width="14.85546875" style="1" customWidth="1"/>
    <col min="1287" max="1287" width="12" style="1" customWidth="1"/>
    <col min="1288" max="1536" width="9.140625" style="1"/>
    <col min="1537" max="1537" width="5.7109375" style="1" customWidth="1"/>
    <col min="1538" max="1538" width="8.28515625" style="1" customWidth="1"/>
    <col min="1539" max="1539" width="10.7109375" style="1" customWidth="1"/>
    <col min="1540" max="1540" width="43.85546875" style="1" customWidth="1"/>
    <col min="1541" max="1541" width="15.42578125" style="1" customWidth="1"/>
    <col min="1542" max="1542" width="14.85546875" style="1" customWidth="1"/>
    <col min="1543" max="1543" width="12" style="1" customWidth="1"/>
    <col min="1544" max="1792" width="9.140625" style="1"/>
    <col min="1793" max="1793" width="5.7109375" style="1" customWidth="1"/>
    <col min="1794" max="1794" width="8.28515625" style="1" customWidth="1"/>
    <col min="1795" max="1795" width="10.7109375" style="1" customWidth="1"/>
    <col min="1796" max="1796" width="43.85546875" style="1" customWidth="1"/>
    <col min="1797" max="1797" width="15.42578125" style="1" customWidth="1"/>
    <col min="1798" max="1798" width="14.85546875" style="1" customWidth="1"/>
    <col min="1799" max="1799" width="12" style="1" customWidth="1"/>
    <col min="1800" max="2048" width="9.140625" style="1"/>
    <col min="2049" max="2049" width="5.7109375" style="1" customWidth="1"/>
    <col min="2050" max="2050" width="8.28515625" style="1" customWidth="1"/>
    <col min="2051" max="2051" width="10.7109375" style="1" customWidth="1"/>
    <col min="2052" max="2052" width="43.85546875" style="1" customWidth="1"/>
    <col min="2053" max="2053" width="15.42578125" style="1" customWidth="1"/>
    <col min="2054" max="2054" width="14.85546875" style="1" customWidth="1"/>
    <col min="2055" max="2055" width="12" style="1" customWidth="1"/>
    <col min="2056" max="2304" width="9.140625" style="1"/>
    <col min="2305" max="2305" width="5.7109375" style="1" customWidth="1"/>
    <col min="2306" max="2306" width="8.28515625" style="1" customWidth="1"/>
    <col min="2307" max="2307" width="10.7109375" style="1" customWidth="1"/>
    <col min="2308" max="2308" width="43.85546875" style="1" customWidth="1"/>
    <col min="2309" max="2309" width="15.42578125" style="1" customWidth="1"/>
    <col min="2310" max="2310" width="14.85546875" style="1" customWidth="1"/>
    <col min="2311" max="2311" width="12" style="1" customWidth="1"/>
    <col min="2312" max="2560" width="9.140625" style="1"/>
    <col min="2561" max="2561" width="5.7109375" style="1" customWidth="1"/>
    <col min="2562" max="2562" width="8.28515625" style="1" customWidth="1"/>
    <col min="2563" max="2563" width="10.7109375" style="1" customWidth="1"/>
    <col min="2564" max="2564" width="43.85546875" style="1" customWidth="1"/>
    <col min="2565" max="2565" width="15.42578125" style="1" customWidth="1"/>
    <col min="2566" max="2566" width="14.85546875" style="1" customWidth="1"/>
    <col min="2567" max="2567" width="12" style="1" customWidth="1"/>
    <col min="2568" max="2816" width="9.140625" style="1"/>
    <col min="2817" max="2817" width="5.7109375" style="1" customWidth="1"/>
    <col min="2818" max="2818" width="8.28515625" style="1" customWidth="1"/>
    <col min="2819" max="2819" width="10.7109375" style="1" customWidth="1"/>
    <col min="2820" max="2820" width="43.85546875" style="1" customWidth="1"/>
    <col min="2821" max="2821" width="15.42578125" style="1" customWidth="1"/>
    <col min="2822" max="2822" width="14.85546875" style="1" customWidth="1"/>
    <col min="2823" max="2823" width="12" style="1" customWidth="1"/>
    <col min="2824" max="3072" width="9.140625" style="1"/>
    <col min="3073" max="3073" width="5.7109375" style="1" customWidth="1"/>
    <col min="3074" max="3074" width="8.28515625" style="1" customWidth="1"/>
    <col min="3075" max="3075" width="10.7109375" style="1" customWidth="1"/>
    <col min="3076" max="3076" width="43.85546875" style="1" customWidth="1"/>
    <col min="3077" max="3077" width="15.42578125" style="1" customWidth="1"/>
    <col min="3078" max="3078" width="14.85546875" style="1" customWidth="1"/>
    <col min="3079" max="3079" width="12" style="1" customWidth="1"/>
    <col min="3080" max="3328" width="9.140625" style="1"/>
    <col min="3329" max="3329" width="5.7109375" style="1" customWidth="1"/>
    <col min="3330" max="3330" width="8.28515625" style="1" customWidth="1"/>
    <col min="3331" max="3331" width="10.7109375" style="1" customWidth="1"/>
    <col min="3332" max="3332" width="43.85546875" style="1" customWidth="1"/>
    <col min="3333" max="3333" width="15.42578125" style="1" customWidth="1"/>
    <col min="3334" max="3334" width="14.85546875" style="1" customWidth="1"/>
    <col min="3335" max="3335" width="12" style="1" customWidth="1"/>
    <col min="3336" max="3584" width="9.140625" style="1"/>
    <col min="3585" max="3585" width="5.7109375" style="1" customWidth="1"/>
    <col min="3586" max="3586" width="8.28515625" style="1" customWidth="1"/>
    <col min="3587" max="3587" width="10.7109375" style="1" customWidth="1"/>
    <col min="3588" max="3588" width="43.85546875" style="1" customWidth="1"/>
    <col min="3589" max="3589" width="15.42578125" style="1" customWidth="1"/>
    <col min="3590" max="3590" width="14.85546875" style="1" customWidth="1"/>
    <col min="3591" max="3591" width="12" style="1" customWidth="1"/>
    <col min="3592" max="3840" width="9.140625" style="1"/>
    <col min="3841" max="3841" width="5.7109375" style="1" customWidth="1"/>
    <col min="3842" max="3842" width="8.28515625" style="1" customWidth="1"/>
    <col min="3843" max="3843" width="10.7109375" style="1" customWidth="1"/>
    <col min="3844" max="3844" width="43.85546875" style="1" customWidth="1"/>
    <col min="3845" max="3845" width="15.42578125" style="1" customWidth="1"/>
    <col min="3846" max="3846" width="14.85546875" style="1" customWidth="1"/>
    <col min="3847" max="3847" width="12" style="1" customWidth="1"/>
    <col min="3848" max="4096" width="9.140625" style="1"/>
    <col min="4097" max="4097" width="5.7109375" style="1" customWidth="1"/>
    <col min="4098" max="4098" width="8.28515625" style="1" customWidth="1"/>
    <col min="4099" max="4099" width="10.7109375" style="1" customWidth="1"/>
    <col min="4100" max="4100" width="43.85546875" style="1" customWidth="1"/>
    <col min="4101" max="4101" width="15.42578125" style="1" customWidth="1"/>
    <col min="4102" max="4102" width="14.85546875" style="1" customWidth="1"/>
    <col min="4103" max="4103" width="12" style="1" customWidth="1"/>
    <col min="4104" max="4352" width="9.140625" style="1"/>
    <col min="4353" max="4353" width="5.7109375" style="1" customWidth="1"/>
    <col min="4354" max="4354" width="8.28515625" style="1" customWidth="1"/>
    <col min="4355" max="4355" width="10.7109375" style="1" customWidth="1"/>
    <col min="4356" max="4356" width="43.85546875" style="1" customWidth="1"/>
    <col min="4357" max="4357" width="15.42578125" style="1" customWidth="1"/>
    <col min="4358" max="4358" width="14.85546875" style="1" customWidth="1"/>
    <col min="4359" max="4359" width="12" style="1" customWidth="1"/>
    <col min="4360" max="4608" width="9.140625" style="1"/>
    <col min="4609" max="4609" width="5.7109375" style="1" customWidth="1"/>
    <col min="4610" max="4610" width="8.28515625" style="1" customWidth="1"/>
    <col min="4611" max="4611" width="10.7109375" style="1" customWidth="1"/>
    <col min="4612" max="4612" width="43.85546875" style="1" customWidth="1"/>
    <col min="4613" max="4613" width="15.42578125" style="1" customWidth="1"/>
    <col min="4614" max="4614" width="14.85546875" style="1" customWidth="1"/>
    <col min="4615" max="4615" width="12" style="1" customWidth="1"/>
    <col min="4616" max="4864" width="9.140625" style="1"/>
    <col min="4865" max="4865" width="5.7109375" style="1" customWidth="1"/>
    <col min="4866" max="4866" width="8.28515625" style="1" customWidth="1"/>
    <col min="4867" max="4867" width="10.7109375" style="1" customWidth="1"/>
    <col min="4868" max="4868" width="43.85546875" style="1" customWidth="1"/>
    <col min="4869" max="4869" width="15.42578125" style="1" customWidth="1"/>
    <col min="4870" max="4870" width="14.85546875" style="1" customWidth="1"/>
    <col min="4871" max="4871" width="12" style="1" customWidth="1"/>
    <col min="4872" max="5120" width="9.140625" style="1"/>
    <col min="5121" max="5121" width="5.7109375" style="1" customWidth="1"/>
    <col min="5122" max="5122" width="8.28515625" style="1" customWidth="1"/>
    <col min="5123" max="5123" width="10.7109375" style="1" customWidth="1"/>
    <col min="5124" max="5124" width="43.85546875" style="1" customWidth="1"/>
    <col min="5125" max="5125" width="15.42578125" style="1" customWidth="1"/>
    <col min="5126" max="5126" width="14.85546875" style="1" customWidth="1"/>
    <col min="5127" max="5127" width="12" style="1" customWidth="1"/>
    <col min="5128" max="5376" width="9.140625" style="1"/>
    <col min="5377" max="5377" width="5.7109375" style="1" customWidth="1"/>
    <col min="5378" max="5378" width="8.28515625" style="1" customWidth="1"/>
    <col min="5379" max="5379" width="10.7109375" style="1" customWidth="1"/>
    <col min="5380" max="5380" width="43.85546875" style="1" customWidth="1"/>
    <col min="5381" max="5381" width="15.42578125" style="1" customWidth="1"/>
    <col min="5382" max="5382" width="14.85546875" style="1" customWidth="1"/>
    <col min="5383" max="5383" width="12" style="1" customWidth="1"/>
    <col min="5384" max="5632" width="9.140625" style="1"/>
    <col min="5633" max="5633" width="5.7109375" style="1" customWidth="1"/>
    <col min="5634" max="5634" width="8.28515625" style="1" customWidth="1"/>
    <col min="5635" max="5635" width="10.7109375" style="1" customWidth="1"/>
    <col min="5636" max="5636" width="43.85546875" style="1" customWidth="1"/>
    <col min="5637" max="5637" width="15.42578125" style="1" customWidth="1"/>
    <col min="5638" max="5638" width="14.85546875" style="1" customWidth="1"/>
    <col min="5639" max="5639" width="12" style="1" customWidth="1"/>
    <col min="5640" max="5888" width="9.140625" style="1"/>
    <col min="5889" max="5889" width="5.7109375" style="1" customWidth="1"/>
    <col min="5890" max="5890" width="8.28515625" style="1" customWidth="1"/>
    <col min="5891" max="5891" width="10.7109375" style="1" customWidth="1"/>
    <col min="5892" max="5892" width="43.85546875" style="1" customWidth="1"/>
    <col min="5893" max="5893" width="15.42578125" style="1" customWidth="1"/>
    <col min="5894" max="5894" width="14.85546875" style="1" customWidth="1"/>
    <col min="5895" max="5895" width="12" style="1" customWidth="1"/>
    <col min="5896" max="6144" width="9.140625" style="1"/>
    <col min="6145" max="6145" width="5.7109375" style="1" customWidth="1"/>
    <col min="6146" max="6146" width="8.28515625" style="1" customWidth="1"/>
    <col min="6147" max="6147" width="10.7109375" style="1" customWidth="1"/>
    <col min="6148" max="6148" width="43.85546875" style="1" customWidth="1"/>
    <col min="6149" max="6149" width="15.42578125" style="1" customWidth="1"/>
    <col min="6150" max="6150" width="14.85546875" style="1" customWidth="1"/>
    <col min="6151" max="6151" width="12" style="1" customWidth="1"/>
    <col min="6152" max="6400" width="9.140625" style="1"/>
    <col min="6401" max="6401" width="5.7109375" style="1" customWidth="1"/>
    <col min="6402" max="6402" width="8.28515625" style="1" customWidth="1"/>
    <col min="6403" max="6403" width="10.7109375" style="1" customWidth="1"/>
    <col min="6404" max="6404" width="43.85546875" style="1" customWidth="1"/>
    <col min="6405" max="6405" width="15.42578125" style="1" customWidth="1"/>
    <col min="6406" max="6406" width="14.85546875" style="1" customWidth="1"/>
    <col min="6407" max="6407" width="12" style="1" customWidth="1"/>
    <col min="6408" max="6656" width="9.140625" style="1"/>
    <col min="6657" max="6657" width="5.7109375" style="1" customWidth="1"/>
    <col min="6658" max="6658" width="8.28515625" style="1" customWidth="1"/>
    <col min="6659" max="6659" width="10.7109375" style="1" customWidth="1"/>
    <col min="6660" max="6660" width="43.85546875" style="1" customWidth="1"/>
    <col min="6661" max="6661" width="15.42578125" style="1" customWidth="1"/>
    <col min="6662" max="6662" width="14.85546875" style="1" customWidth="1"/>
    <col min="6663" max="6663" width="12" style="1" customWidth="1"/>
    <col min="6664" max="6912" width="9.140625" style="1"/>
    <col min="6913" max="6913" width="5.7109375" style="1" customWidth="1"/>
    <col min="6914" max="6914" width="8.28515625" style="1" customWidth="1"/>
    <col min="6915" max="6915" width="10.7109375" style="1" customWidth="1"/>
    <col min="6916" max="6916" width="43.85546875" style="1" customWidth="1"/>
    <col min="6917" max="6917" width="15.42578125" style="1" customWidth="1"/>
    <col min="6918" max="6918" width="14.85546875" style="1" customWidth="1"/>
    <col min="6919" max="6919" width="12" style="1" customWidth="1"/>
    <col min="6920" max="7168" width="9.140625" style="1"/>
    <col min="7169" max="7169" width="5.7109375" style="1" customWidth="1"/>
    <col min="7170" max="7170" width="8.28515625" style="1" customWidth="1"/>
    <col min="7171" max="7171" width="10.7109375" style="1" customWidth="1"/>
    <col min="7172" max="7172" width="43.85546875" style="1" customWidth="1"/>
    <col min="7173" max="7173" width="15.42578125" style="1" customWidth="1"/>
    <col min="7174" max="7174" width="14.85546875" style="1" customWidth="1"/>
    <col min="7175" max="7175" width="12" style="1" customWidth="1"/>
    <col min="7176" max="7424" width="9.140625" style="1"/>
    <col min="7425" max="7425" width="5.7109375" style="1" customWidth="1"/>
    <col min="7426" max="7426" width="8.28515625" style="1" customWidth="1"/>
    <col min="7427" max="7427" width="10.7109375" style="1" customWidth="1"/>
    <col min="7428" max="7428" width="43.85546875" style="1" customWidth="1"/>
    <col min="7429" max="7429" width="15.42578125" style="1" customWidth="1"/>
    <col min="7430" max="7430" width="14.85546875" style="1" customWidth="1"/>
    <col min="7431" max="7431" width="12" style="1" customWidth="1"/>
    <col min="7432" max="7680" width="9.140625" style="1"/>
    <col min="7681" max="7681" width="5.7109375" style="1" customWidth="1"/>
    <col min="7682" max="7682" width="8.28515625" style="1" customWidth="1"/>
    <col min="7683" max="7683" width="10.7109375" style="1" customWidth="1"/>
    <col min="7684" max="7684" width="43.85546875" style="1" customWidth="1"/>
    <col min="7685" max="7685" width="15.42578125" style="1" customWidth="1"/>
    <col min="7686" max="7686" width="14.85546875" style="1" customWidth="1"/>
    <col min="7687" max="7687" width="12" style="1" customWidth="1"/>
    <col min="7688" max="7936" width="9.140625" style="1"/>
    <col min="7937" max="7937" width="5.7109375" style="1" customWidth="1"/>
    <col min="7938" max="7938" width="8.28515625" style="1" customWidth="1"/>
    <col min="7939" max="7939" width="10.7109375" style="1" customWidth="1"/>
    <col min="7940" max="7940" width="43.85546875" style="1" customWidth="1"/>
    <col min="7941" max="7941" width="15.42578125" style="1" customWidth="1"/>
    <col min="7942" max="7942" width="14.85546875" style="1" customWidth="1"/>
    <col min="7943" max="7943" width="12" style="1" customWidth="1"/>
    <col min="7944" max="8192" width="9.140625" style="1"/>
    <col min="8193" max="8193" width="5.7109375" style="1" customWidth="1"/>
    <col min="8194" max="8194" width="8.28515625" style="1" customWidth="1"/>
    <col min="8195" max="8195" width="10.7109375" style="1" customWidth="1"/>
    <col min="8196" max="8196" width="43.85546875" style="1" customWidth="1"/>
    <col min="8197" max="8197" width="15.42578125" style="1" customWidth="1"/>
    <col min="8198" max="8198" width="14.85546875" style="1" customWidth="1"/>
    <col min="8199" max="8199" width="12" style="1" customWidth="1"/>
    <col min="8200" max="8448" width="9.140625" style="1"/>
    <col min="8449" max="8449" width="5.7109375" style="1" customWidth="1"/>
    <col min="8450" max="8450" width="8.28515625" style="1" customWidth="1"/>
    <col min="8451" max="8451" width="10.7109375" style="1" customWidth="1"/>
    <col min="8452" max="8452" width="43.85546875" style="1" customWidth="1"/>
    <col min="8453" max="8453" width="15.42578125" style="1" customWidth="1"/>
    <col min="8454" max="8454" width="14.85546875" style="1" customWidth="1"/>
    <col min="8455" max="8455" width="12" style="1" customWidth="1"/>
    <col min="8456" max="8704" width="9.140625" style="1"/>
    <col min="8705" max="8705" width="5.7109375" style="1" customWidth="1"/>
    <col min="8706" max="8706" width="8.28515625" style="1" customWidth="1"/>
    <col min="8707" max="8707" width="10.7109375" style="1" customWidth="1"/>
    <col min="8708" max="8708" width="43.85546875" style="1" customWidth="1"/>
    <col min="8709" max="8709" width="15.42578125" style="1" customWidth="1"/>
    <col min="8710" max="8710" width="14.85546875" style="1" customWidth="1"/>
    <col min="8711" max="8711" width="12" style="1" customWidth="1"/>
    <col min="8712" max="8960" width="9.140625" style="1"/>
    <col min="8961" max="8961" width="5.7109375" style="1" customWidth="1"/>
    <col min="8962" max="8962" width="8.28515625" style="1" customWidth="1"/>
    <col min="8963" max="8963" width="10.7109375" style="1" customWidth="1"/>
    <col min="8964" max="8964" width="43.85546875" style="1" customWidth="1"/>
    <col min="8965" max="8965" width="15.42578125" style="1" customWidth="1"/>
    <col min="8966" max="8966" width="14.85546875" style="1" customWidth="1"/>
    <col min="8967" max="8967" width="12" style="1" customWidth="1"/>
    <col min="8968" max="9216" width="9.140625" style="1"/>
    <col min="9217" max="9217" width="5.7109375" style="1" customWidth="1"/>
    <col min="9218" max="9218" width="8.28515625" style="1" customWidth="1"/>
    <col min="9219" max="9219" width="10.7109375" style="1" customWidth="1"/>
    <col min="9220" max="9220" width="43.85546875" style="1" customWidth="1"/>
    <col min="9221" max="9221" width="15.42578125" style="1" customWidth="1"/>
    <col min="9222" max="9222" width="14.85546875" style="1" customWidth="1"/>
    <col min="9223" max="9223" width="12" style="1" customWidth="1"/>
    <col min="9224" max="9472" width="9.140625" style="1"/>
    <col min="9473" max="9473" width="5.7109375" style="1" customWidth="1"/>
    <col min="9474" max="9474" width="8.28515625" style="1" customWidth="1"/>
    <col min="9475" max="9475" width="10.7109375" style="1" customWidth="1"/>
    <col min="9476" max="9476" width="43.85546875" style="1" customWidth="1"/>
    <col min="9477" max="9477" width="15.42578125" style="1" customWidth="1"/>
    <col min="9478" max="9478" width="14.85546875" style="1" customWidth="1"/>
    <col min="9479" max="9479" width="12" style="1" customWidth="1"/>
    <col min="9480" max="9728" width="9.140625" style="1"/>
    <col min="9729" max="9729" width="5.7109375" style="1" customWidth="1"/>
    <col min="9730" max="9730" width="8.28515625" style="1" customWidth="1"/>
    <col min="9731" max="9731" width="10.7109375" style="1" customWidth="1"/>
    <col min="9732" max="9732" width="43.85546875" style="1" customWidth="1"/>
    <col min="9733" max="9733" width="15.42578125" style="1" customWidth="1"/>
    <col min="9734" max="9734" width="14.85546875" style="1" customWidth="1"/>
    <col min="9735" max="9735" width="12" style="1" customWidth="1"/>
    <col min="9736" max="9984" width="9.140625" style="1"/>
    <col min="9985" max="9985" width="5.7109375" style="1" customWidth="1"/>
    <col min="9986" max="9986" width="8.28515625" style="1" customWidth="1"/>
    <col min="9987" max="9987" width="10.7109375" style="1" customWidth="1"/>
    <col min="9988" max="9988" width="43.85546875" style="1" customWidth="1"/>
    <col min="9989" max="9989" width="15.42578125" style="1" customWidth="1"/>
    <col min="9990" max="9990" width="14.85546875" style="1" customWidth="1"/>
    <col min="9991" max="9991" width="12" style="1" customWidth="1"/>
    <col min="9992" max="10240" width="9.140625" style="1"/>
    <col min="10241" max="10241" width="5.7109375" style="1" customWidth="1"/>
    <col min="10242" max="10242" width="8.28515625" style="1" customWidth="1"/>
    <col min="10243" max="10243" width="10.7109375" style="1" customWidth="1"/>
    <col min="10244" max="10244" width="43.85546875" style="1" customWidth="1"/>
    <col min="10245" max="10245" width="15.42578125" style="1" customWidth="1"/>
    <col min="10246" max="10246" width="14.85546875" style="1" customWidth="1"/>
    <col min="10247" max="10247" width="12" style="1" customWidth="1"/>
    <col min="10248" max="10496" width="9.140625" style="1"/>
    <col min="10497" max="10497" width="5.7109375" style="1" customWidth="1"/>
    <col min="10498" max="10498" width="8.28515625" style="1" customWidth="1"/>
    <col min="10499" max="10499" width="10.7109375" style="1" customWidth="1"/>
    <col min="10500" max="10500" width="43.85546875" style="1" customWidth="1"/>
    <col min="10501" max="10501" width="15.42578125" style="1" customWidth="1"/>
    <col min="10502" max="10502" width="14.85546875" style="1" customWidth="1"/>
    <col min="10503" max="10503" width="12" style="1" customWidth="1"/>
    <col min="10504" max="10752" width="9.140625" style="1"/>
    <col min="10753" max="10753" width="5.7109375" style="1" customWidth="1"/>
    <col min="10754" max="10754" width="8.28515625" style="1" customWidth="1"/>
    <col min="10755" max="10755" width="10.7109375" style="1" customWidth="1"/>
    <col min="10756" max="10756" width="43.85546875" style="1" customWidth="1"/>
    <col min="10757" max="10757" width="15.42578125" style="1" customWidth="1"/>
    <col min="10758" max="10758" width="14.85546875" style="1" customWidth="1"/>
    <col min="10759" max="10759" width="12" style="1" customWidth="1"/>
    <col min="10760" max="11008" width="9.140625" style="1"/>
    <col min="11009" max="11009" width="5.7109375" style="1" customWidth="1"/>
    <col min="11010" max="11010" width="8.28515625" style="1" customWidth="1"/>
    <col min="11011" max="11011" width="10.7109375" style="1" customWidth="1"/>
    <col min="11012" max="11012" width="43.85546875" style="1" customWidth="1"/>
    <col min="11013" max="11013" width="15.42578125" style="1" customWidth="1"/>
    <col min="11014" max="11014" width="14.85546875" style="1" customWidth="1"/>
    <col min="11015" max="11015" width="12" style="1" customWidth="1"/>
    <col min="11016" max="11264" width="9.140625" style="1"/>
    <col min="11265" max="11265" width="5.7109375" style="1" customWidth="1"/>
    <col min="11266" max="11266" width="8.28515625" style="1" customWidth="1"/>
    <col min="11267" max="11267" width="10.7109375" style="1" customWidth="1"/>
    <col min="11268" max="11268" width="43.85546875" style="1" customWidth="1"/>
    <col min="11269" max="11269" width="15.42578125" style="1" customWidth="1"/>
    <col min="11270" max="11270" width="14.85546875" style="1" customWidth="1"/>
    <col min="11271" max="11271" width="12" style="1" customWidth="1"/>
    <col min="11272" max="11520" width="9.140625" style="1"/>
    <col min="11521" max="11521" width="5.7109375" style="1" customWidth="1"/>
    <col min="11522" max="11522" width="8.28515625" style="1" customWidth="1"/>
    <col min="11523" max="11523" width="10.7109375" style="1" customWidth="1"/>
    <col min="11524" max="11524" width="43.85546875" style="1" customWidth="1"/>
    <col min="11525" max="11525" width="15.42578125" style="1" customWidth="1"/>
    <col min="11526" max="11526" width="14.85546875" style="1" customWidth="1"/>
    <col min="11527" max="11527" width="12" style="1" customWidth="1"/>
    <col min="11528" max="11776" width="9.140625" style="1"/>
    <col min="11777" max="11777" width="5.7109375" style="1" customWidth="1"/>
    <col min="11778" max="11778" width="8.28515625" style="1" customWidth="1"/>
    <col min="11779" max="11779" width="10.7109375" style="1" customWidth="1"/>
    <col min="11780" max="11780" width="43.85546875" style="1" customWidth="1"/>
    <col min="11781" max="11781" width="15.42578125" style="1" customWidth="1"/>
    <col min="11782" max="11782" width="14.85546875" style="1" customWidth="1"/>
    <col min="11783" max="11783" width="12" style="1" customWidth="1"/>
    <col min="11784" max="12032" width="9.140625" style="1"/>
    <col min="12033" max="12033" width="5.7109375" style="1" customWidth="1"/>
    <col min="12034" max="12034" width="8.28515625" style="1" customWidth="1"/>
    <col min="12035" max="12035" width="10.7109375" style="1" customWidth="1"/>
    <col min="12036" max="12036" width="43.85546875" style="1" customWidth="1"/>
    <col min="12037" max="12037" width="15.42578125" style="1" customWidth="1"/>
    <col min="12038" max="12038" width="14.85546875" style="1" customWidth="1"/>
    <col min="12039" max="12039" width="12" style="1" customWidth="1"/>
    <col min="12040" max="12288" width="9.140625" style="1"/>
    <col min="12289" max="12289" width="5.7109375" style="1" customWidth="1"/>
    <col min="12290" max="12290" width="8.28515625" style="1" customWidth="1"/>
    <col min="12291" max="12291" width="10.7109375" style="1" customWidth="1"/>
    <col min="12292" max="12292" width="43.85546875" style="1" customWidth="1"/>
    <col min="12293" max="12293" width="15.42578125" style="1" customWidth="1"/>
    <col min="12294" max="12294" width="14.85546875" style="1" customWidth="1"/>
    <col min="12295" max="12295" width="12" style="1" customWidth="1"/>
    <col min="12296" max="12544" width="9.140625" style="1"/>
    <col min="12545" max="12545" width="5.7109375" style="1" customWidth="1"/>
    <col min="12546" max="12546" width="8.28515625" style="1" customWidth="1"/>
    <col min="12547" max="12547" width="10.7109375" style="1" customWidth="1"/>
    <col min="12548" max="12548" width="43.85546875" style="1" customWidth="1"/>
    <col min="12549" max="12549" width="15.42578125" style="1" customWidth="1"/>
    <col min="12550" max="12550" width="14.85546875" style="1" customWidth="1"/>
    <col min="12551" max="12551" width="12" style="1" customWidth="1"/>
    <col min="12552" max="12800" width="9.140625" style="1"/>
    <col min="12801" max="12801" width="5.7109375" style="1" customWidth="1"/>
    <col min="12802" max="12802" width="8.28515625" style="1" customWidth="1"/>
    <col min="12803" max="12803" width="10.7109375" style="1" customWidth="1"/>
    <col min="12804" max="12804" width="43.85546875" style="1" customWidth="1"/>
    <col min="12805" max="12805" width="15.42578125" style="1" customWidth="1"/>
    <col min="12806" max="12806" width="14.85546875" style="1" customWidth="1"/>
    <col min="12807" max="12807" width="12" style="1" customWidth="1"/>
    <col min="12808" max="13056" width="9.140625" style="1"/>
    <col min="13057" max="13057" width="5.7109375" style="1" customWidth="1"/>
    <col min="13058" max="13058" width="8.28515625" style="1" customWidth="1"/>
    <col min="13059" max="13059" width="10.7109375" style="1" customWidth="1"/>
    <col min="13060" max="13060" width="43.85546875" style="1" customWidth="1"/>
    <col min="13061" max="13061" width="15.42578125" style="1" customWidth="1"/>
    <col min="13062" max="13062" width="14.85546875" style="1" customWidth="1"/>
    <col min="13063" max="13063" width="12" style="1" customWidth="1"/>
    <col min="13064" max="13312" width="9.140625" style="1"/>
    <col min="13313" max="13313" width="5.7109375" style="1" customWidth="1"/>
    <col min="13314" max="13314" width="8.28515625" style="1" customWidth="1"/>
    <col min="13315" max="13315" width="10.7109375" style="1" customWidth="1"/>
    <col min="13316" max="13316" width="43.85546875" style="1" customWidth="1"/>
    <col min="13317" max="13317" width="15.42578125" style="1" customWidth="1"/>
    <col min="13318" max="13318" width="14.85546875" style="1" customWidth="1"/>
    <col min="13319" max="13319" width="12" style="1" customWidth="1"/>
    <col min="13320" max="13568" width="9.140625" style="1"/>
    <col min="13569" max="13569" width="5.7109375" style="1" customWidth="1"/>
    <col min="13570" max="13570" width="8.28515625" style="1" customWidth="1"/>
    <col min="13571" max="13571" width="10.7109375" style="1" customWidth="1"/>
    <col min="13572" max="13572" width="43.85546875" style="1" customWidth="1"/>
    <col min="13573" max="13573" width="15.42578125" style="1" customWidth="1"/>
    <col min="13574" max="13574" width="14.85546875" style="1" customWidth="1"/>
    <col min="13575" max="13575" width="12" style="1" customWidth="1"/>
    <col min="13576" max="13824" width="9.140625" style="1"/>
    <col min="13825" max="13825" width="5.7109375" style="1" customWidth="1"/>
    <col min="13826" max="13826" width="8.28515625" style="1" customWidth="1"/>
    <col min="13827" max="13827" width="10.7109375" style="1" customWidth="1"/>
    <col min="13828" max="13828" width="43.85546875" style="1" customWidth="1"/>
    <col min="13829" max="13829" width="15.42578125" style="1" customWidth="1"/>
    <col min="13830" max="13830" width="14.85546875" style="1" customWidth="1"/>
    <col min="13831" max="13831" width="12" style="1" customWidth="1"/>
    <col min="13832" max="14080" width="9.140625" style="1"/>
    <col min="14081" max="14081" width="5.7109375" style="1" customWidth="1"/>
    <col min="14082" max="14082" width="8.28515625" style="1" customWidth="1"/>
    <col min="14083" max="14083" width="10.7109375" style="1" customWidth="1"/>
    <col min="14084" max="14084" width="43.85546875" style="1" customWidth="1"/>
    <col min="14085" max="14085" width="15.42578125" style="1" customWidth="1"/>
    <col min="14086" max="14086" width="14.85546875" style="1" customWidth="1"/>
    <col min="14087" max="14087" width="12" style="1" customWidth="1"/>
    <col min="14088" max="14336" width="9.140625" style="1"/>
    <col min="14337" max="14337" width="5.7109375" style="1" customWidth="1"/>
    <col min="14338" max="14338" width="8.28515625" style="1" customWidth="1"/>
    <col min="14339" max="14339" width="10.7109375" style="1" customWidth="1"/>
    <col min="14340" max="14340" width="43.85546875" style="1" customWidth="1"/>
    <col min="14341" max="14341" width="15.42578125" style="1" customWidth="1"/>
    <col min="14342" max="14342" width="14.85546875" style="1" customWidth="1"/>
    <col min="14343" max="14343" width="12" style="1" customWidth="1"/>
    <col min="14344" max="14592" width="9.140625" style="1"/>
    <col min="14593" max="14593" width="5.7109375" style="1" customWidth="1"/>
    <col min="14594" max="14594" width="8.28515625" style="1" customWidth="1"/>
    <col min="14595" max="14595" width="10.7109375" style="1" customWidth="1"/>
    <col min="14596" max="14596" width="43.85546875" style="1" customWidth="1"/>
    <col min="14597" max="14597" width="15.42578125" style="1" customWidth="1"/>
    <col min="14598" max="14598" width="14.85546875" style="1" customWidth="1"/>
    <col min="14599" max="14599" width="12" style="1" customWidth="1"/>
    <col min="14600" max="14848" width="9.140625" style="1"/>
    <col min="14849" max="14849" width="5.7109375" style="1" customWidth="1"/>
    <col min="14850" max="14850" width="8.28515625" style="1" customWidth="1"/>
    <col min="14851" max="14851" width="10.7109375" style="1" customWidth="1"/>
    <col min="14852" max="14852" width="43.85546875" style="1" customWidth="1"/>
    <col min="14853" max="14853" width="15.42578125" style="1" customWidth="1"/>
    <col min="14854" max="14854" width="14.85546875" style="1" customWidth="1"/>
    <col min="14855" max="14855" width="12" style="1" customWidth="1"/>
    <col min="14856" max="15104" width="9.140625" style="1"/>
    <col min="15105" max="15105" width="5.7109375" style="1" customWidth="1"/>
    <col min="15106" max="15106" width="8.28515625" style="1" customWidth="1"/>
    <col min="15107" max="15107" width="10.7109375" style="1" customWidth="1"/>
    <col min="15108" max="15108" width="43.85546875" style="1" customWidth="1"/>
    <col min="15109" max="15109" width="15.42578125" style="1" customWidth="1"/>
    <col min="15110" max="15110" width="14.85546875" style="1" customWidth="1"/>
    <col min="15111" max="15111" width="12" style="1" customWidth="1"/>
    <col min="15112" max="15360" width="9.140625" style="1"/>
    <col min="15361" max="15361" width="5.7109375" style="1" customWidth="1"/>
    <col min="15362" max="15362" width="8.28515625" style="1" customWidth="1"/>
    <col min="15363" max="15363" width="10.7109375" style="1" customWidth="1"/>
    <col min="15364" max="15364" width="43.85546875" style="1" customWidth="1"/>
    <col min="15365" max="15365" width="15.42578125" style="1" customWidth="1"/>
    <col min="15366" max="15366" width="14.85546875" style="1" customWidth="1"/>
    <col min="15367" max="15367" width="12" style="1" customWidth="1"/>
    <col min="15368" max="15616" width="9.140625" style="1"/>
    <col min="15617" max="15617" width="5.7109375" style="1" customWidth="1"/>
    <col min="15618" max="15618" width="8.28515625" style="1" customWidth="1"/>
    <col min="15619" max="15619" width="10.7109375" style="1" customWidth="1"/>
    <col min="15620" max="15620" width="43.85546875" style="1" customWidth="1"/>
    <col min="15621" max="15621" width="15.42578125" style="1" customWidth="1"/>
    <col min="15622" max="15622" width="14.85546875" style="1" customWidth="1"/>
    <col min="15623" max="15623" width="12" style="1" customWidth="1"/>
    <col min="15624" max="15872" width="9.140625" style="1"/>
    <col min="15873" max="15873" width="5.7109375" style="1" customWidth="1"/>
    <col min="15874" max="15874" width="8.28515625" style="1" customWidth="1"/>
    <col min="15875" max="15875" width="10.7109375" style="1" customWidth="1"/>
    <col min="15876" max="15876" width="43.85546875" style="1" customWidth="1"/>
    <col min="15877" max="15877" width="15.42578125" style="1" customWidth="1"/>
    <col min="15878" max="15878" width="14.85546875" style="1" customWidth="1"/>
    <col min="15879" max="15879" width="12" style="1" customWidth="1"/>
    <col min="15880" max="16128" width="9.140625" style="1"/>
    <col min="16129" max="16129" width="5.7109375" style="1" customWidth="1"/>
    <col min="16130" max="16130" width="8.28515625" style="1" customWidth="1"/>
    <col min="16131" max="16131" width="10.7109375" style="1" customWidth="1"/>
    <col min="16132" max="16132" width="43.85546875" style="1" customWidth="1"/>
    <col min="16133" max="16133" width="15.42578125" style="1" customWidth="1"/>
    <col min="16134" max="16134" width="14.85546875" style="1" customWidth="1"/>
    <col min="16135" max="16135" width="12" style="1" customWidth="1"/>
    <col min="16136" max="16384" width="9.140625" style="1"/>
  </cols>
  <sheetData>
    <row r="1" spans="1:7" x14ac:dyDescent="0.25">
      <c r="D1" s="203"/>
      <c r="F1" s="564" t="s">
        <v>232</v>
      </c>
      <c r="G1" s="564"/>
    </row>
    <row r="3" spans="1:7" ht="23.25" customHeight="1" x14ac:dyDescent="0.25">
      <c r="A3" s="583" t="s">
        <v>253</v>
      </c>
      <c r="B3" s="583"/>
      <c r="C3" s="583"/>
      <c r="D3" s="583"/>
      <c r="E3" s="583"/>
      <c r="F3" s="577"/>
      <c r="G3" s="577"/>
    </row>
    <row r="4" spans="1:7" ht="15.75" thickBot="1" x14ac:dyDescent="0.3">
      <c r="D4" s="248"/>
      <c r="E4" s="326"/>
    </row>
    <row r="5" spans="1:7" x14ac:dyDescent="0.25">
      <c r="A5" s="556" t="s">
        <v>166</v>
      </c>
      <c r="B5" s="584" t="s">
        <v>3</v>
      </c>
      <c r="C5" s="584" t="s">
        <v>86</v>
      </c>
      <c r="D5" s="560" t="s">
        <v>235</v>
      </c>
      <c r="E5" s="575" t="s">
        <v>225</v>
      </c>
      <c r="F5" s="587" t="s">
        <v>278</v>
      </c>
      <c r="G5" s="551" t="s">
        <v>5</v>
      </c>
    </row>
    <row r="6" spans="1:7" x14ac:dyDescent="0.25">
      <c r="A6" s="557"/>
      <c r="B6" s="561"/>
      <c r="C6" s="561"/>
      <c r="D6" s="585"/>
      <c r="E6" s="586"/>
      <c r="F6" s="588"/>
      <c r="G6" s="590"/>
    </row>
    <row r="7" spans="1:7" x14ac:dyDescent="0.25">
      <c r="A7" s="557"/>
      <c r="B7" s="561"/>
      <c r="C7" s="561"/>
      <c r="D7" s="585"/>
      <c r="E7" s="576"/>
      <c r="F7" s="589"/>
      <c r="G7" s="552"/>
    </row>
    <row r="8" spans="1:7" x14ac:dyDescent="0.25">
      <c r="A8" s="251">
        <v>1</v>
      </c>
      <c r="B8" s="252">
        <v>2</v>
      </c>
      <c r="C8" s="252">
        <v>3</v>
      </c>
      <c r="D8" s="252">
        <v>4</v>
      </c>
      <c r="E8" s="252">
        <v>5</v>
      </c>
      <c r="F8" s="337">
        <v>6</v>
      </c>
      <c r="G8" s="338">
        <v>7</v>
      </c>
    </row>
    <row r="9" spans="1:7" ht="30" customHeight="1" x14ac:dyDescent="0.25">
      <c r="A9" s="339">
        <v>1</v>
      </c>
      <c r="B9" s="340">
        <v>801</v>
      </c>
      <c r="C9" s="340">
        <v>80104</v>
      </c>
      <c r="D9" s="340" t="s">
        <v>236</v>
      </c>
      <c r="E9" s="341">
        <v>550000</v>
      </c>
      <c r="F9" s="342">
        <v>286385.96000000002</v>
      </c>
      <c r="G9" s="343">
        <f>F9/E9*100</f>
        <v>52.070174545454549</v>
      </c>
    </row>
    <row r="10" spans="1:7" ht="31.5" customHeight="1" x14ac:dyDescent="0.25">
      <c r="A10" s="339">
        <v>2</v>
      </c>
      <c r="B10" s="340">
        <v>921</v>
      </c>
      <c r="C10" s="340">
        <v>92109</v>
      </c>
      <c r="D10" s="340" t="s">
        <v>237</v>
      </c>
      <c r="E10" s="341">
        <v>1316000</v>
      </c>
      <c r="F10" s="342">
        <v>635165.31999999995</v>
      </c>
      <c r="G10" s="343">
        <f>F10/E10*100</f>
        <v>48.264841945288751</v>
      </c>
    </row>
    <row r="11" spans="1:7" ht="30" customHeight="1" x14ac:dyDescent="0.25">
      <c r="A11" s="344">
        <v>3</v>
      </c>
      <c r="B11" s="345">
        <v>921</v>
      </c>
      <c r="C11" s="345">
        <v>92116</v>
      </c>
      <c r="D11" s="345" t="s">
        <v>238</v>
      </c>
      <c r="E11" s="346">
        <v>294560</v>
      </c>
      <c r="F11" s="342">
        <v>152758.75</v>
      </c>
      <c r="G11" s="343">
        <f>F11/E11*100</f>
        <v>51.859977593699078</v>
      </c>
    </row>
    <row r="12" spans="1:7" ht="24" customHeight="1" thickBot="1" x14ac:dyDescent="0.3">
      <c r="A12" s="570" t="s">
        <v>206</v>
      </c>
      <c r="B12" s="581"/>
      <c r="C12" s="581"/>
      <c r="D12" s="582"/>
      <c r="E12" s="347">
        <f>E11+E10+E9</f>
        <v>2160560</v>
      </c>
      <c r="F12" s="348">
        <f>F11+F10+F9</f>
        <v>1074310.03</v>
      </c>
      <c r="G12" s="349">
        <f>F12/E12*100</f>
        <v>49.723684137445851</v>
      </c>
    </row>
    <row r="14" spans="1:7" x14ac:dyDescent="0.25">
      <c r="A14" s="278"/>
    </row>
  </sheetData>
  <mergeCells count="10">
    <mergeCell ref="A12:D12"/>
    <mergeCell ref="A3:G3"/>
    <mergeCell ref="F1:G1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zal nr 1</vt:lpstr>
      <vt:lpstr>zal nr 2</vt:lpstr>
      <vt:lpstr>zal nr 3</vt:lpstr>
      <vt:lpstr>zal nr 4</vt:lpstr>
      <vt:lpstr>zal nr 5</vt:lpstr>
      <vt:lpstr>zal nr 6</vt:lpstr>
      <vt:lpstr>zal nr 7</vt:lpstr>
      <vt:lpstr>zal nr 8</vt:lpstr>
      <vt:lpstr>zal nr 9</vt:lpstr>
      <vt:lpstr>zal nr 10</vt:lpstr>
      <vt:lpstr>zal nr 11</vt:lpstr>
      <vt:lpstr>zal nr 12</vt:lpstr>
      <vt:lpstr>zal nr 13</vt:lpstr>
      <vt:lpstr>zal nr 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Ciechańska-Gołyńska</dc:creator>
  <cp:lastModifiedBy>Aneta Ciechańska-Gołyńska</cp:lastModifiedBy>
  <cp:lastPrinted>2012-08-31T08:59:33Z</cp:lastPrinted>
  <dcterms:created xsi:type="dcterms:W3CDTF">2012-08-06T10:40:22Z</dcterms:created>
  <dcterms:modified xsi:type="dcterms:W3CDTF">2012-08-31T09:03:19Z</dcterms:modified>
</cp:coreProperties>
</file>