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rzetargi SG KM\2020 powyżej 30 tys\6 Przebudowa Żyrardowskiej, Nowy Rynek oraz Warszawskiej w Mszczonowie\do ogłoszenia\"/>
    </mc:Choice>
  </mc:AlternateContent>
  <xr:revisionPtr revIDLastSave="0" documentId="13_ncr:1_{45CA1C3B-4F7F-46FA-92F8-7C56481CA091}" xr6:coauthVersionLast="45" xr6:coauthVersionMax="45" xr10:uidLastSave="{00000000-0000-0000-0000-000000000000}"/>
  <bookViews>
    <workbookView xWindow="-120" yWindow="-120" windowWidth="29040" windowHeight="15840" tabRatio="786" activeTab="3" xr2:uid="{00000000-000D-0000-FFFF-FFFF00000000}"/>
  </bookViews>
  <sheets>
    <sheet name="WYMAGANIA OGÓLNE" sheetId="56" r:id="rId1"/>
    <sheet name="Roboty drogowe" sheetId="43" r:id="rId2"/>
    <sheet name="OŚWIETLENIE" sheetId="57" r:id="rId3"/>
    <sheet name="Zestawienie zbiorcze" sheetId="55" r:id="rId4"/>
  </sheets>
  <definedNames>
    <definedName name="_xlnm.Print_Area" localSheetId="1">'Roboty drogowe'!$A$1:$G$98</definedName>
    <definedName name="_xlnm.Print_Area" localSheetId="3">'Zestawienie zbiorcze'!$A$1:$D$11</definedName>
    <definedName name="_xlnm.Print_Titles" localSheetId="1">'Roboty drogowe'!$5:$7</definedName>
  </definedNames>
  <calcPr calcId="191029"/>
  <customWorkbookViews>
    <customWorkbookView name="Sir Alexander GIBB - Mariusz Gołąbek - Widok osobisty" guid="{9E7F4FC0-63E2-11D5-ABF0-00B0D09AA948}" mergeInterval="0" personalView="1" maximized="1" windowWidth="1020" windowHeight="634" tabRatio="7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57" l="1"/>
  <c r="G11" i="57"/>
  <c r="G12" i="57"/>
  <c r="G13" i="57"/>
  <c r="G14" i="57"/>
  <c r="G15" i="57"/>
  <c r="G16" i="57"/>
  <c r="G10" i="57"/>
  <c r="G9" i="57"/>
  <c r="G18" i="57" s="1"/>
  <c r="C8" i="55" s="1"/>
  <c r="D8" i="55" s="1"/>
  <c r="G68" i="43"/>
  <c r="G17" i="56"/>
  <c r="G39" i="43"/>
  <c r="G38" i="43"/>
  <c r="G37" i="43"/>
  <c r="G13" i="43"/>
  <c r="G12" i="43"/>
  <c r="A12" i="43"/>
  <c r="A13" i="43" s="1"/>
  <c r="G96" i="43"/>
  <c r="G97" i="43"/>
  <c r="G42" i="43"/>
  <c r="G69" i="43"/>
  <c r="G52" i="43"/>
  <c r="G95" i="43"/>
  <c r="G62" i="43"/>
  <c r="G93" i="43"/>
  <c r="G20" i="43"/>
  <c r="G24" i="43"/>
  <c r="G26" i="43"/>
  <c r="G30" i="43"/>
  <c r="E16" i="43"/>
  <c r="G16" i="43"/>
  <c r="G21" i="43"/>
  <c r="G18" i="43"/>
  <c r="G10" i="43"/>
  <c r="G19" i="43"/>
  <c r="G63" i="43"/>
  <c r="G22" i="43"/>
  <c r="G66" i="43"/>
  <c r="G51" i="43"/>
  <c r="G23" i="43"/>
  <c r="G84" i="43"/>
  <c r="G83" i="43"/>
  <c r="G82" i="43"/>
  <c r="G81" i="43"/>
  <c r="G80" i="43"/>
  <c r="G78" i="43"/>
  <c r="G77" i="43"/>
  <c r="G46" i="43"/>
  <c r="G54" i="43"/>
  <c r="G74" i="43"/>
  <c r="G71" i="43"/>
  <c r="G65" i="43"/>
  <c r="G59" i="43"/>
  <c r="G57" i="43"/>
  <c r="G36" i="43"/>
  <c r="G35" i="43"/>
  <c r="G27" i="43"/>
  <c r="G25" i="43"/>
  <c r="G43" i="43"/>
  <c r="G47" i="43"/>
  <c r="G87" i="43"/>
  <c r="G49" i="43"/>
  <c r="G91" i="43"/>
  <c r="G89" i="43"/>
  <c r="G32" i="43"/>
  <c r="G44" i="43"/>
  <c r="G61" i="43"/>
  <c r="G15" i="43"/>
  <c r="A43" i="43"/>
  <c r="A44" i="43" s="1"/>
  <c r="A46" i="43" s="1"/>
  <c r="A51" i="43"/>
  <c r="A57" i="43"/>
  <c r="A78" i="43"/>
  <c r="A81" i="43"/>
  <c r="A83" i="43"/>
  <c r="A84" i="43"/>
  <c r="A89" i="43"/>
  <c r="A91" i="43"/>
  <c r="A93" i="43"/>
  <c r="A95" i="43"/>
  <c r="G98" i="43" l="1"/>
  <c r="C7" i="55" s="1"/>
  <c r="D7" i="55" s="1"/>
  <c r="D11" i="55" s="1"/>
  <c r="C9" i="55" l="1"/>
  <c r="C10" i="55" s="1"/>
  <c r="C11" i="55" s="1"/>
</calcChain>
</file>

<file path=xl/sharedStrings.xml><?xml version="1.0" encoding="utf-8"?>
<sst xmlns="http://schemas.openxmlformats.org/spreadsheetml/2006/main" count="468" uniqueCount="183">
  <si>
    <t>Nazwa</t>
  </si>
  <si>
    <t>NAWIERZCHNIA</t>
  </si>
  <si>
    <t>ROBOTY WYKOŃCZENIOWE</t>
  </si>
  <si>
    <t>OZNAKOWANIE DRÓG</t>
  </si>
  <si>
    <t>Oznakowanie poziome</t>
  </si>
  <si>
    <t>Oznakowanie pionowe</t>
  </si>
  <si>
    <t>ELEMENTY ULIC</t>
  </si>
  <si>
    <t>km</t>
  </si>
  <si>
    <t>m</t>
  </si>
  <si>
    <t>szt.</t>
  </si>
  <si>
    <t>X</t>
  </si>
  <si>
    <t>D.01.00.00</t>
  </si>
  <si>
    <t>D.01.01.01</t>
  </si>
  <si>
    <t>D.01.02.02</t>
  </si>
  <si>
    <t>D.02.03.01</t>
  </si>
  <si>
    <t>D.07.01.01</t>
  </si>
  <si>
    <t>D.07.02.01</t>
  </si>
  <si>
    <t>D.08.00.00</t>
  </si>
  <si>
    <t>D.08.03.01</t>
  </si>
  <si>
    <t>D.01.02.04</t>
  </si>
  <si>
    <t>D.02.00.00</t>
  </si>
  <si>
    <t>D.03.00.00</t>
  </si>
  <si>
    <t>D.05.00.00</t>
  </si>
  <si>
    <t>D.06.00.00</t>
  </si>
  <si>
    <t>D.06.01.01</t>
  </si>
  <si>
    <t>D.07.00.00</t>
  </si>
  <si>
    <t>L.p.</t>
  </si>
  <si>
    <t>Ilość</t>
  </si>
  <si>
    <t>Opis robót</t>
  </si>
  <si>
    <t>ROBOTY PRZYGOTOWAWCZE</t>
  </si>
  <si>
    <t>Odtworzenie trasy w terenie</t>
  </si>
  <si>
    <t>Zdjęcie warstwy humusu</t>
  </si>
  <si>
    <t>Rozbiórki elementów dróg i ulic</t>
  </si>
  <si>
    <t>ROBOTY ZIEMNE</t>
  </si>
  <si>
    <t>ODWODNIENIE KORPUSU DROGOWEGO</t>
  </si>
  <si>
    <t>Numer                      ST</t>
  </si>
  <si>
    <t>Wykonanie wykopów w gruntach nieskalistych</t>
  </si>
  <si>
    <t xml:space="preserve">wykonanie wykopów z transportem urobku na odkład </t>
  </si>
  <si>
    <t xml:space="preserve">Wykonanie nasypów </t>
  </si>
  <si>
    <t>wykonanie nasypów  z pozyskaniem z dokopu i transportem gruntu</t>
  </si>
  <si>
    <t>D.03.02.01</t>
  </si>
  <si>
    <t>Kanalizacja deszczowa</t>
  </si>
  <si>
    <t>Jednostka</t>
  </si>
  <si>
    <t>odwiezienie nadmiaru humusu na odkład</t>
  </si>
  <si>
    <t>D.04.00.00</t>
  </si>
  <si>
    <t>PODBUDOWY</t>
  </si>
  <si>
    <t>D.04.03.01</t>
  </si>
  <si>
    <t>Oczyszczenie i skropienie warstw konstrukcyjnych</t>
  </si>
  <si>
    <t>mechaniczne oczyszczenie warstw konstrukcji</t>
  </si>
  <si>
    <t>mechaniczne skropienie warstw konstrukcyjnych niebitumicznych emulsją asfaltową</t>
  </si>
  <si>
    <t>mechaniczne skropienie warstw konstrukcyjnych bitumicznych emulsją asfaltową</t>
  </si>
  <si>
    <t>D.04.04.02</t>
  </si>
  <si>
    <t>D.04.05.01</t>
  </si>
  <si>
    <t>Podbudowa z betonu asfaltowego</t>
  </si>
  <si>
    <t>Wykonanie warstwy ścieralnej z betonu asfaltowego</t>
  </si>
  <si>
    <t>Umocnienie skarp</t>
  </si>
  <si>
    <t>odtworzenie (wyznaczenie) trasy i punktów wysokościowych</t>
  </si>
  <si>
    <t>Warstwa wiążąca z betonu asfaltowego</t>
  </si>
  <si>
    <t>D.04.07.01</t>
  </si>
  <si>
    <t>Podbudowa z mieszanki niezwiązanej z kruszywem łamanym stabilizowanym mechanicznie</t>
  </si>
  <si>
    <t>D.05.03.23</t>
  </si>
  <si>
    <t>Nawierzchnia z betonowej kostki brukowej</t>
  </si>
  <si>
    <t>ustawienie obrzeży betonowych o wymiarach 8x30 cm</t>
  </si>
  <si>
    <t>Obrzeża  betonowe</t>
  </si>
  <si>
    <t>Podbudowa pomocnicza/ulepszone podłoże z mieszanki związanej spoiwem hydraulicznym (kruszywo stabilizowane cementem)</t>
  </si>
  <si>
    <t>D.02.01.01</t>
  </si>
  <si>
    <t>wykonanie studzienki ściekowej z wpustem o śr. 50 cm</t>
  </si>
  <si>
    <t>humusowanie o grubości 30 cm wraz z obsianiem (wyspy, zieleńce)</t>
  </si>
  <si>
    <t>usunięcie słupków znaków drogowych</t>
  </si>
  <si>
    <t>D.05.03.05.A</t>
  </si>
  <si>
    <t>D.05.03.05.B</t>
  </si>
  <si>
    <t>D.08.01.02</t>
  </si>
  <si>
    <t>Krawężniki kamienne</t>
  </si>
  <si>
    <t>ustawienie krawężników kamiennych 20x35 cm na ławie betonowej z oporem</t>
  </si>
  <si>
    <t>D.05.03.01</t>
  </si>
  <si>
    <t>Nawierzchnia z kostki kamiennej</t>
  </si>
  <si>
    <t>oznakowanie poziome grubowarstwowe</t>
  </si>
  <si>
    <t>ustawienie słupków z rur stalowych dla znaków drogowych</t>
  </si>
  <si>
    <t>D.08.02.01</t>
  </si>
  <si>
    <t>Chodnik z płyt betonowych</t>
  </si>
  <si>
    <t>chodniki z żółtych płyt wskaźnikowych 40x40x6 cm  "dotykowych" (z wypustkami)</t>
  </si>
  <si>
    <t>powierzchnia przejazdów scieżek rowerowych przez jezdnie - masa cheomoutwardzalna ze strukturą w kolorze czerwonym</t>
  </si>
  <si>
    <t>budowa przykanalików Ø 200 mm PP (lite)</t>
  </si>
  <si>
    <t>wykonanie nawierzchni zabruków kostki kamiennej gr 16 cm (15/17) -  na podsypce cem.-piaskowej gr. 5 cm</t>
  </si>
  <si>
    <t>D.04.06.01</t>
  </si>
  <si>
    <t>Podbudowa zasadnicza z mieszanki związanej cementem C8/10</t>
  </si>
  <si>
    <t>Znaki  wraz z przymocowaniem do konstrukcji wsporczych lub słupków
tablice znaków - małe</t>
  </si>
  <si>
    <t>tablice z nazwami ulic wg konwencji oznaczeń gminy Mszczonów wraz z przymocowaniem do lub słupków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</si>
  <si>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</si>
  <si>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</si>
  <si>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>D.05.03.11</t>
  </si>
  <si>
    <t>Frezowanie nawierzchni bitumicznej na zimno</t>
  </si>
  <si>
    <t>D.05.03.26A</t>
  </si>
  <si>
    <t>Zabezpieczenie nawierzchni przed spękaniami geosiatką</t>
  </si>
  <si>
    <t>Zabezpieczenie nawierzchni przed spękaniami siatką z włókien szklanych i węglowych powlekaną polimeroasfaltem</t>
  </si>
  <si>
    <t>WYMAGANIA OGÓLNE</t>
  </si>
  <si>
    <t>Układanie kabli wielożyłowych o masie do 0.5 kg/m na napięcie znamionowe poniżej 110 kV w rurach, pustakach lub kanałach zamkniętych - YAKXS 4x25 mm2 oraz w słupy oświetleniowe</t>
  </si>
  <si>
    <t>U.31.05.01</t>
  </si>
  <si>
    <t>Opis</t>
  </si>
  <si>
    <t>ZESTAWIENIE ZBIORCZE</t>
  </si>
  <si>
    <t>Kosztorys nr</t>
  </si>
  <si>
    <t>ROBOTY DROGOWE</t>
  </si>
  <si>
    <t>RAZEM WARTOŚĆ ROBÓT BEZ PODATKU VAT</t>
  </si>
  <si>
    <t>OGÓŁEM (z podatkiem VAT)</t>
  </si>
  <si>
    <t>BUDOWA OŚWIETLENIA DROGOWEGO</t>
  </si>
  <si>
    <t>Przebudowa dróg gminnnych - ulic:  Żyrardowskiej,
Nowy Rynek i Warszawskiej w Mszczonowie</t>
  </si>
  <si>
    <t>mechaniczne usunięcie humusu o średniej grubości 30 cm</t>
  </si>
  <si>
    <t>demontaż tablic drogowskazowych</t>
  </si>
  <si>
    <t>frezowanie istniejącej nawierzchni bitumicznej na średnią głębokość
4 cm (warstwa ścieralna)</t>
  </si>
  <si>
    <t>obcięcie i rozbiórka istniejącej krawędzi nawierzchni wraz z podbudową o śr. szerokości 5 cm pod wymianę krawężników i poszerzenie nawierzchni</t>
  </si>
  <si>
    <t>wypełnienie przestrzeni pomiędzy obciętą krawędzią jezdni a krawężnikiem masą AC 16W o śr. szerokości 5 cm</t>
  </si>
  <si>
    <t>rozbiórka istniejących krawężników</t>
  </si>
  <si>
    <t>Tablice przeddrogowskazowe E-1 przymocowaniem do konstrukcji wsporczych</t>
  </si>
  <si>
    <t>ustawienie konstrukcji wsporczych dla tablic E-1</t>
  </si>
  <si>
    <t>Przebudowa oświetlenia drogowego</t>
  </si>
  <si>
    <t>Wykonanie przepustów pod przeszkodami terenowymi metodą płucząco-wierconą sterowaną w gruncie kat. III - rury HDPE o śr. 110 mm - SRS-110 z zadławieniem końcy dławicami</t>
  </si>
  <si>
    <t>Ręczne wykonanie wykopów pod kable wraz z zasypaniem</t>
  </si>
  <si>
    <t>rozbiórka istniejących chodników</t>
  </si>
  <si>
    <t>demontaż tarcz znaków drogowych</t>
  </si>
  <si>
    <t>demontaż tablic z nazwami ulic</t>
  </si>
  <si>
    <t>demontaż konstrukcji wsporczych tablic przeddrogowskazowych</t>
  </si>
  <si>
    <t>rozbiórka istniejących obrzeży betonowych</t>
  </si>
  <si>
    <t>obcięcie i rozbiórka istniejącej nawierzchni wraz z podbudową wynikająca ze zmiany geometrii drogi</t>
  </si>
  <si>
    <t>regulacja wysokościowa wpustów</t>
  </si>
  <si>
    <t>D.08.05.01</t>
  </si>
  <si>
    <t>Ścieki</t>
  </si>
  <si>
    <t>wykonanie ścieku z betonowej kostki gr. 8 cm na ławie betonowej</t>
  </si>
  <si>
    <t>wykonanie warstwy ścieralnej z betonu asfaltowego
AC 11S (KR4) o grub. 4 cm - jezdnie</t>
  </si>
  <si>
    <t>wykonanie warstwy wiążącej z betonu asfaltowego AC 16W o grubości 6 cm (KR4)</t>
  </si>
  <si>
    <t>wykonanie podbudowy z betonu asfaltowego AC 22P (KR4), grubość 10 cm</t>
  </si>
  <si>
    <t>wykonanie warstwy wyrównawczej z betonu asfaltowego AC 16W (KR4)</t>
  </si>
  <si>
    <t>D.10.00.00</t>
  </si>
  <si>
    <t>INNE ROBOTY</t>
  </si>
  <si>
    <t>wykonanie izolacji na krawędzi chodnika przy budynkach (2 x papa na lepiku wys. 30 cm)</t>
  </si>
  <si>
    <t>wykonanie podbudowy z kruszywa łamanego C90/3 0/31.5 stabilizowanego mechanicznie o grubości 20 cm (droga)</t>
  </si>
  <si>
    <t>wykonanie podbudowy z mieszanki związanej cementem C8/10  grubości 20 cm (umocnienia z kostki kam.)</t>
  </si>
  <si>
    <t>wykonanie podbudowy z mieszanki związanej cementem C8/10  śr. grubości 28 cm (pierścień ronda)</t>
  </si>
  <si>
    <t>przestawienie ławek</t>
  </si>
  <si>
    <t>przestawienie koszy na śmieci</t>
  </si>
  <si>
    <t xml:space="preserve">Nawierzchnia z betonowej kostki brukowej bezfazowej grub. 8 cm  na podsypce cementowo-piaskowej 1:4 grub. 3 cm (ścieżka rowerowa)    </t>
  </si>
  <si>
    <t xml:space="preserve">Nawierzchnia z betonowej kostki brukowej grub. 8 cm  na podsypce cementowo-piaskowej 1:4 grub. 3 cm (chodniki, ścieżka rowerowa, wyspy kanalizujące, zjazdy i opaski)    </t>
  </si>
  <si>
    <t>wykonanie podbudowy z kruszywa łamanego C90/3 0/31.5 stabilizowanego mechanicznie o grubości 20 cm (chodniki, ścieżka rowerowa, wyspy kanalizujące, zjazdy i opaski)</t>
  </si>
  <si>
    <r>
      <t>wykonanie podbudowy pomocniczej z mieszanki związanej spoiwem hydraulicznym C5/6</t>
    </r>
    <r>
      <rPr>
        <sz val="10"/>
        <rFont val="Arial"/>
        <family val="2"/>
        <charset val="238"/>
      </rPr>
      <t xml:space="preserve"> (kruszywo stabilizowane cementem) grubości 15 cm (KR4)</t>
    </r>
  </si>
  <si>
    <r>
      <t>m</t>
    </r>
    <r>
      <rPr>
        <vertAlign val="superscript"/>
        <sz val="10"/>
        <rFont val="Arial CE"/>
        <charset val="238"/>
      </rPr>
      <t>2</t>
    </r>
  </si>
  <si>
    <t>regulacja wysokościowa studni kanalizacyjnych</t>
  </si>
  <si>
    <t>regulacja wysokościowa studni teletechnicznych</t>
  </si>
  <si>
    <t>D.01.02.01/01</t>
  </si>
  <si>
    <t>Usunięcie drzew i krzewów</t>
  </si>
  <si>
    <t>usunięcie krzewów</t>
  </si>
  <si>
    <t>usunięcie drzew o obwodzie pnia od 50 do 100 cm</t>
  </si>
  <si>
    <t>D-M.00.00.00</t>
  </si>
  <si>
    <t xml:space="preserve">Koszt dostosowania się do wymagań warunków umowy i wymagań ogólnych zawartych w D-M-00.00.00 </t>
  </si>
  <si>
    <t>ryczałt</t>
  </si>
  <si>
    <t>-</t>
  </si>
  <si>
    <t>Wykonanie projektów rysunków roboczych i inne roboty zgodnie z Rozdziałem 1.5.2.2. Wymagań Ogólnych (D-M.00.00.00)</t>
  </si>
  <si>
    <t>Koszty dodatkowe zgodnie z Rozdziałem 9.4. Wymagań Ogólnych (D-M.00.00.00)</t>
  </si>
  <si>
    <t>UTRZYMANIE I BEZPIECZEŃSTWO RUCHU</t>
  </si>
  <si>
    <t>Utrzymanie wszystkich niezbędnych urządzeń bezpieczeństwa i kontroli ruchu w trakcie całego okresu budowy</t>
  </si>
  <si>
    <t>Dostarczenie, zainstalowanie, utrzymanie (w czasie trwania budowy i 6 miesięcy po zakończeniu robót) i demontaż tablic informacyjnych o wymiarach: 2.4 m x 2.4 m)</t>
  </si>
  <si>
    <t>Inwentaryzacja stanu dróg dla dowozu materiałów oraz stanu budynków przylegających do inwestycji</t>
  </si>
  <si>
    <t>Dostarczenie, zainstalowanie, utrzymanie i demontaż zaplecza Wykonawcy i Zamawiającego</t>
  </si>
  <si>
    <t>Wykonanie i dostarczenie 4 kompletów geodezyjnej dokumentacji powykonawczej oraz mapy zasadniczej</t>
  </si>
  <si>
    <t>Wykonanie projektu organizacji ruchu na czas budowy wraz z instalacją wszystkich niezbędnych urządzeń bezpieczeństwa i kontroli ruchu</t>
  </si>
  <si>
    <t>Usunięcie po zakończeniu robót wszystkich niezbędnych urządzeń bezpieczeństwa i kontroli ruchu</t>
  </si>
  <si>
    <t>Wartość netto
[PLN]</t>
  </si>
  <si>
    <t>Wartość brutto
[PLN]</t>
  </si>
  <si>
    <t>---</t>
  </si>
  <si>
    <t>frezowanie istniejącej nawierzchni bitumicznej na średnią głębokość
 6 cm (warstwa wiążąca - pod poszerzenia)</t>
  </si>
  <si>
    <t>Montaż słupa E10,5/6 z dwiema oprawami, wraz z wykonaniem uziemień</t>
  </si>
  <si>
    <t>Montaż słupa E10,5/6 z jedną oprawą, wraz z wykonaniem uziemień</t>
  </si>
  <si>
    <t>Montaż słupa h=8.0m z wysięgnikiem 1x1m z pojedynczą oprawą zawieszenie 9m wraz z wykonaniem uziemień</t>
  </si>
  <si>
    <t>Montaż słupa h=8.0m z wysięgnikiem dwuramiennym 1x1m z dwiema oprawami zawieszenie 9m, wraz z wykonaniem uziemień</t>
  </si>
  <si>
    <t>Montaż oprawy na istniejącym słupie rozkracznym ŻN-10 
wraz z wykonaniem uziemień</t>
  </si>
  <si>
    <t>Wymiana opraw na istniejących słupach wraz z wykonaniem uziemień</t>
  </si>
  <si>
    <t>PRZEDMIARY NR 1 - WYMAGANIA OGÓLNE</t>
  </si>
  <si>
    <t>Suma Przedmiarów Nr 1 (należy również  przenieść do Zestawienia zbiorczego)</t>
  </si>
  <si>
    <t>PRZEDMIARY NR 2 - ROBOTY DROGOWE</t>
  </si>
  <si>
    <t>PRZEDMIARY NR 3 - OŚWIETLENIE DROGOWE</t>
  </si>
  <si>
    <t>Suma Przedmiarów Nr 3 (należy również  przenieść do Zestawienia zbiorczego)</t>
  </si>
  <si>
    <t>Wartość           (PLN BRUTTO)</t>
  </si>
  <si>
    <t>Cena jedn. (PLN BRUTTO)</t>
  </si>
  <si>
    <t>Cena jednostkowa (PLN BRUTTO)</t>
  </si>
  <si>
    <t>PODATEK  VAT ( ….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</si>
</sst>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zł&quot;_-;\-* #,##0.00\ &quot;zł&quot;_-;_-* &quot;-&quot;??\ &quot;zł&quot;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#,##0.00\ _z_ł"/>
    <numFmt numFmtId="169" formatCode="&quot; zł&quot;#,##0.00_);[Red]\(&quot; zł&quot;#,##0.00\)"/>
    <numFmt numFmtId="170" formatCode="_-* #,##0.00&quot; zł&quot;_-;\-* #,##0.00&quot; zł&quot;_-;_-* \-??&quot; zł&quot;_-;_-@_-"/>
    <numFmt numFmtId="171" formatCode=";;;"/>
  </numFmts>
  <fonts count="56">
    <font>
      <sz val="10"/>
      <name val="Arial CE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Helv"/>
      <family val="2"/>
      <charset val="238"/>
    </font>
    <font>
      <sz val="10"/>
      <name val="Helv"/>
      <family val="2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 CE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Arial"/>
      <family val="2"/>
      <charset val="238"/>
    </font>
    <font>
      <vertAlign val="superscript"/>
      <sz val="10"/>
      <name val="Arial CE"/>
      <charset val="238"/>
    </font>
    <font>
      <sz val="8"/>
      <name val="Times New Roman CE"/>
      <family val="1"/>
      <charset val="238"/>
    </font>
    <font>
      <sz val="10"/>
      <color indexed="10"/>
      <name val="Arial CE"/>
      <family val="2"/>
      <charset val="238"/>
    </font>
    <font>
      <b/>
      <sz val="14"/>
      <name val="Times New Roman CE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FF0000"/>
      <name val="Arial CE"/>
      <charset val="238"/>
    </font>
    <font>
      <b/>
      <sz val="14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Arial CE"/>
      <charset val="238"/>
    </font>
    <font>
      <sz val="10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7"/>
      </patternFill>
    </fill>
  </fills>
  <borders count="1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0" borderId="0"/>
    <xf numFmtId="0" fontId="29" fillId="0" borderId="0"/>
    <xf numFmtId="0" fontId="5" fillId="0" borderId="0"/>
    <xf numFmtId="0" fontId="3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7" borderId="1" applyNumberFormat="0" applyAlignment="0" applyProtection="0"/>
    <xf numFmtId="0" fontId="15" fillId="15" borderId="2" applyNumberFormat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16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7" fillId="0" borderId="0"/>
    <xf numFmtId="0" fontId="4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8" fillId="0" borderId="0"/>
    <xf numFmtId="0" fontId="10" fillId="0" borderId="0"/>
    <xf numFmtId="0" fontId="48" fillId="0" borderId="0"/>
    <xf numFmtId="0" fontId="23" fillId="15" borderId="1" applyNumberFormat="0" applyAlignment="0" applyProtection="0"/>
    <xf numFmtId="0" fontId="4" fillId="0" borderId="0"/>
    <xf numFmtId="0" fontId="29" fillId="0" borderId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4" borderId="9" applyNumberFormat="0" applyAlignment="0" applyProtection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28" fillId="0" borderId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7" fillId="17" borderId="0" applyNumberFormat="0" applyBorder="0" applyAlignment="0" applyProtection="0"/>
  </cellStyleXfs>
  <cellXfs count="39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18" borderId="11" xfId="0" applyFont="1" applyFill="1" applyBorder="1" applyAlignment="1">
      <alignment horizontal="center" vertical="center"/>
    </xf>
    <xf numFmtId="0" fontId="11" fillId="18" borderId="10" xfId="0" applyFont="1" applyFill="1" applyBorder="1" applyAlignment="1">
      <alignment vertical="center"/>
    </xf>
    <xf numFmtId="0" fontId="7" fillId="18" borderId="12" xfId="0" applyFont="1" applyFill="1" applyBorder="1" applyAlignment="1">
      <alignment horizontal="center" vertical="center"/>
    </xf>
    <xf numFmtId="4" fontId="7" fillId="18" borderId="12" xfId="0" applyNumberFormat="1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19" borderId="15" xfId="0" applyFont="1" applyFill="1" applyBorder="1" applyAlignment="1">
      <alignment horizontal="center" vertical="center"/>
    </xf>
    <xf numFmtId="4" fontId="7" fillId="19" borderId="16" xfId="0" applyNumberFormat="1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 wrapText="1"/>
    </xf>
    <xf numFmtId="0" fontId="7" fillId="19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19" borderId="13" xfId="0" applyNumberFormat="1" applyFont="1" applyFill="1" applyBorder="1" applyAlignment="1">
      <alignment horizontal="center" vertical="center"/>
    </xf>
    <xf numFmtId="0" fontId="11" fillId="18" borderId="18" xfId="0" applyFont="1" applyFill="1" applyBorder="1" applyAlignment="1" applyProtection="1">
      <alignment horizontal="center" vertical="center" wrapText="1"/>
      <protection locked="0"/>
    </xf>
    <xf numFmtId="0" fontId="34" fillId="18" borderId="19" xfId="0" applyFont="1" applyFill="1" applyBorder="1" applyAlignment="1">
      <alignment horizontal="center" vertical="center"/>
    </xf>
    <xf numFmtId="0" fontId="34" fillId="18" borderId="2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19" borderId="13" xfId="0" applyFont="1" applyFill="1" applyBorder="1" applyAlignment="1">
      <alignment horizontal="center" vertical="center" wrapText="1"/>
    </xf>
    <xf numFmtId="4" fontId="7" fillId="19" borderId="13" xfId="0" applyNumberFormat="1" applyFont="1" applyFill="1" applyBorder="1" applyAlignment="1">
      <alignment horizontal="center"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3" fontId="7" fillId="0" borderId="17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/>
    </xf>
    <xf numFmtId="0" fontId="7" fillId="18" borderId="24" xfId="0" applyFont="1" applyFill="1" applyBorder="1" applyAlignment="1">
      <alignment horizontal="center" vertical="center"/>
    </xf>
    <xf numFmtId="4" fontId="7" fillId="18" borderId="24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0" fontId="7" fillId="19" borderId="13" xfId="0" applyFont="1" applyFill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23" borderId="27" xfId="0" applyFont="1" applyFill="1" applyBorder="1" applyAlignment="1">
      <alignment horizontal="center" vertical="center"/>
    </xf>
    <xf numFmtId="0" fontId="7" fillId="23" borderId="28" xfId="0" applyFont="1" applyFill="1" applyBorder="1" applyAlignment="1">
      <alignment horizontal="center" vertical="center"/>
    </xf>
    <xf numFmtId="0" fontId="7" fillId="23" borderId="28" xfId="0" applyFont="1" applyFill="1" applyBorder="1" applyAlignment="1">
      <alignment vertical="center" wrapText="1"/>
    </xf>
    <xf numFmtId="0" fontId="7" fillId="23" borderId="13" xfId="0" applyFont="1" applyFill="1" applyBorder="1" applyAlignment="1">
      <alignment horizontal="center" vertical="center"/>
    </xf>
    <xf numFmtId="2" fontId="7" fillId="23" borderId="13" xfId="0" applyNumberFormat="1" applyFont="1" applyFill="1" applyBorder="1" applyAlignment="1">
      <alignment horizontal="center" vertical="center"/>
    </xf>
    <xf numFmtId="4" fontId="7" fillId="23" borderId="16" xfId="0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vertical="center" wrapText="1"/>
    </xf>
    <xf numFmtId="2" fontId="7" fillId="0" borderId="17" xfId="0" applyNumberFormat="1" applyFont="1" applyBorder="1" applyAlignment="1">
      <alignment horizontal="center" vertical="center"/>
    </xf>
    <xf numFmtId="0" fontId="7" fillId="23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center" vertical="center"/>
    </xf>
    <xf numFmtId="2" fontId="7" fillId="19" borderId="13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4" fontId="49" fillId="0" borderId="0" xfId="0" applyNumberFormat="1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/>
    </xf>
    <xf numFmtId="0" fontId="11" fillId="18" borderId="36" xfId="0" applyFont="1" applyFill="1" applyBorder="1" applyAlignment="1">
      <alignment horizontal="center" vertical="center"/>
    </xf>
    <xf numFmtId="4" fontId="7" fillId="18" borderId="37" xfId="0" applyNumberFormat="1" applyFont="1" applyFill="1" applyBorder="1" applyAlignment="1">
      <alignment horizontal="center" vertical="center"/>
    </xf>
    <xf numFmtId="0" fontId="7" fillId="19" borderId="38" xfId="0" applyFont="1" applyFill="1" applyBorder="1" applyAlignment="1">
      <alignment horizontal="center" vertical="center" wrapText="1"/>
    </xf>
    <xf numFmtId="4" fontId="7" fillId="19" borderId="39" xfId="0" applyNumberFormat="1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4" fontId="7" fillId="0" borderId="41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4" fontId="7" fillId="0" borderId="39" xfId="0" applyNumberFormat="1" applyFont="1" applyBorder="1" applyAlignment="1">
      <alignment horizontal="center" vertical="center"/>
    </xf>
    <xf numFmtId="0" fontId="11" fillId="18" borderId="42" xfId="0" applyFont="1" applyFill="1" applyBorder="1" applyAlignment="1">
      <alignment horizontal="center" vertical="center"/>
    </xf>
    <xf numFmtId="4" fontId="7" fillId="18" borderId="43" xfId="0" applyNumberFormat="1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4" fontId="7" fillId="0" borderId="45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50" fillId="0" borderId="0" xfId="0" applyFont="1"/>
    <xf numFmtId="0" fontId="9" fillId="0" borderId="10" xfId="0" applyFont="1" applyBorder="1" applyAlignment="1">
      <alignment horizontal="center" vertical="center"/>
    </xf>
    <xf numFmtId="3" fontId="7" fillId="23" borderId="16" xfId="0" applyNumberFormat="1" applyFont="1" applyFill="1" applyBorder="1" applyAlignment="1">
      <alignment horizontal="center" vertical="center"/>
    </xf>
    <xf numFmtId="0" fontId="11" fillId="18" borderId="47" xfId="0" applyFont="1" applyFill="1" applyBorder="1" applyAlignment="1">
      <alignment horizontal="center" vertical="center"/>
    </xf>
    <xf numFmtId="0" fontId="11" fillId="18" borderId="48" xfId="0" applyFont="1" applyFill="1" applyBorder="1" applyAlignment="1">
      <alignment horizontal="left" vertical="center" wrapText="1"/>
    </xf>
    <xf numFmtId="0" fontId="7" fillId="18" borderId="49" xfId="0" applyFont="1" applyFill="1" applyBorder="1" applyAlignment="1">
      <alignment horizontal="center" vertical="center"/>
    </xf>
    <xf numFmtId="0" fontId="7" fillId="18" borderId="48" xfId="0" applyFont="1" applyFill="1" applyBorder="1" applyAlignment="1">
      <alignment horizontal="center" vertical="center"/>
    </xf>
    <xf numFmtId="2" fontId="7" fillId="18" borderId="48" xfId="0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34" fillId="18" borderId="51" xfId="0" applyFont="1" applyFill="1" applyBorder="1" applyAlignment="1">
      <alignment horizontal="center" vertical="center"/>
    </xf>
    <xf numFmtId="3" fontId="34" fillId="18" borderId="52" xfId="0" applyNumberFormat="1" applyFont="1" applyFill="1" applyBorder="1" applyAlignment="1">
      <alignment horizontal="center" vertical="center"/>
    </xf>
    <xf numFmtId="0" fontId="11" fillId="18" borderId="53" xfId="0" applyFont="1" applyFill="1" applyBorder="1" applyAlignment="1">
      <alignment horizontal="center" vertical="center"/>
    </xf>
    <xf numFmtId="4" fontId="7" fillId="18" borderId="54" xfId="0" applyNumberFormat="1" applyFont="1" applyFill="1" applyBorder="1" applyAlignment="1">
      <alignment horizontal="center" vertical="center"/>
    </xf>
    <xf numFmtId="0" fontId="11" fillId="18" borderId="24" xfId="0" applyFont="1" applyFill="1" applyBorder="1" applyAlignment="1">
      <alignment horizontal="center" vertical="center"/>
    </xf>
    <xf numFmtId="0" fontId="11" fillId="18" borderId="55" xfId="0" applyFont="1" applyFill="1" applyBorder="1" applyAlignment="1">
      <alignment vertical="center"/>
    </xf>
    <xf numFmtId="0" fontId="7" fillId="19" borderId="56" xfId="0" applyFont="1" applyFill="1" applyBorder="1" applyAlignment="1">
      <alignment horizontal="center" vertical="center"/>
    </xf>
    <xf numFmtId="0" fontId="7" fillId="19" borderId="57" xfId="0" applyFont="1" applyFill="1" applyBorder="1" applyAlignment="1">
      <alignment horizontal="center" vertical="center"/>
    </xf>
    <xf numFmtId="0" fontId="7" fillId="19" borderId="57" xfId="0" applyFont="1" applyFill="1" applyBorder="1" applyAlignment="1">
      <alignment vertical="center"/>
    </xf>
    <xf numFmtId="0" fontId="7" fillId="0" borderId="5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52" xfId="0" applyNumberFormat="1" applyFont="1" applyBorder="1" applyAlignment="1">
      <alignment horizontal="center" vertical="center"/>
    </xf>
    <xf numFmtId="4" fontId="7" fillId="0" borderId="6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7" fillId="0" borderId="61" xfId="0" applyFont="1" applyBorder="1" applyAlignment="1">
      <alignment vertical="center" wrapText="1"/>
    </xf>
    <xf numFmtId="0" fontId="7" fillId="0" borderId="61" xfId="0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4" fontId="7" fillId="0" borderId="61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vertical="center" wrapText="1"/>
    </xf>
    <xf numFmtId="2" fontId="7" fillId="0" borderId="61" xfId="0" applyNumberFormat="1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11" fillId="18" borderId="65" xfId="0" applyFont="1" applyFill="1" applyBorder="1" applyAlignment="1">
      <alignment horizontal="center" vertical="center"/>
    </xf>
    <xf numFmtId="0" fontId="11" fillId="18" borderId="47" xfId="0" applyFont="1" applyFill="1" applyBorder="1" applyAlignment="1">
      <alignment horizontal="left" vertical="center"/>
    </xf>
    <xf numFmtId="0" fontId="11" fillId="18" borderId="66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26" xfId="0" applyFont="1" applyBorder="1"/>
    <xf numFmtId="0" fontId="0" fillId="0" borderId="26" xfId="0" applyFont="1" applyBorder="1" applyAlignment="1">
      <alignment horizontal="center" vertical="center"/>
    </xf>
    <xf numFmtId="0" fontId="7" fillId="19" borderId="30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49" fontId="0" fillId="0" borderId="25" xfId="0" applyNumberFormat="1" applyFont="1" applyBorder="1" applyAlignment="1">
      <alignment wrapText="1"/>
    </xf>
    <xf numFmtId="0" fontId="0" fillId="0" borderId="25" xfId="0" applyFont="1" applyBorder="1" applyAlignment="1">
      <alignment horizontal="center" vertical="center"/>
    </xf>
    <xf numFmtId="0" fontId="0" fillId="0" borderId="14" xfId="0" applyFont="1" applyBorder="1"/>
    <xf numFmtId="0" fontId="7" fillId="0" borderId="29" xfId="0" applyFont="1" applyBorder="1" applyAlignment="1">
      <alignment horizontal="center" vertical="center"/>
    </xf>
    <xf numFmtId="0" fontId="7" fillId="0" borderId="68" xfId="0" applyFont="1" applyBorder="1" applyAlignment="1">
      <alignment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" fontId="7" fillId="0" borderId="70" xfId="0" applyNumberFormat="1" applyFont="1" applyBorder="1" applyAlignment="1">
      <alignment horizontal="center" vertical="center"/>
    </xf>
    <xf numFmtId="0" fontId="7" fillId="0" borderId="71" xfId="0" applyFont="1" applyBorder="1" applyAlignment="1">
      <alignment vertical="center" wrapText="1"/>
    </xf>
    <xf numFmtId="0" fontId="7" fillId="0" borderId="71" xfId="0" applyFont="1" applyFill="1" applyBorder="1" applyAlignment="1">
      <alignment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73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vertical="center" wrapText="1"/>
    </xf>
    <xf numFmtId="0" fontId="7" fillId="0" borderId="7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4" fontId="7" fillId="0" borderId="13" xfId="0" applyNumberFormat="1" applyFont="1" applyBorder="1" applyAlignment="1">
      <alignment horizontal="center" vertical="center"/>
    </xf>
    <xf numFmtId="4" fontId="7" fillId="0" borderId="76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7" xfId="0" applyFont="1" applyBorder="1" applyAlignment="1">
      <alignment wrapText="1"/>
    </xf>
    <xf numFmtId="0" fontId="0" fillId="0" borderId="17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center" vertical="center"/>
    </xf>
    <xf numFmtId="4" fontId="7" fillId="0" borderId="26" xfId="0" applyNumberFormat="1" applyFont="1" applyFill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vertical="center" wrapText="1"/>
    </xf>
    <xf numFmtId="0" fontId="7" fillId="0" borderId="80" xfId="0" applyFont="1" applyBorder="1" applyAlignment="1">
      <alignment horizontal="center" vertical="center"/>
    </xf>
    <xf numFmtId="3" fontId="7" fillId="0" borderId="80" xfId="0" applyNumberFormat="1" applyFont="1" applyBorder="1" applyAlignment="1">
      <alignment horizontal="center" vertical="center"/>
    </xf>
    <xf numFmtId="2" fontId="7" fillId="0" borderId="80" xfId="0" applyNumberFormat="1" applyFont="1" applyBorder="1" applyAlignment="1">
      <alignment horizontal="center" vertical="center"/>
    </xf>
    <xf numFmtId="4" fontId="7" fillId="0" borderId="81" xfId="0" applyNumberFormat="1" applyFont="1" applyBorder="1" applyAlignment="1">
      <alignment horizontal="center" vertical="center"/>
    </xf>
    <xf numFmtId="0" fontId="11" fillId="20" borderId="82" xfId="0" applyFont="1" applyFill="1" applyBorder="1" applyAlignment="1">
      <alignment horizontal="center" vertical="center"/>
    </xf>
    <xf numFmtId="0" fontId="11" fillId="20" borderId="83" xfId="0" applyFont="1" applyFill="1" applyBorder="1" applyAlignment="1">
      <alignment horizontal="center" vertical="center"/>
    </xf>
    <xf numFmtId="0" fontId="11" fillId="20" borderId="83" xfId="0" applyFont="1" applyFill="1" applyBorder="1" applyAlignment="1">
      <alignment horizontal="left" vertical="center"/>
    </xf>
    <xf numFmtId="0" fontId="11" fillId="20" borderId="84" xfId="0" applyFont="1" applyFill="1" applyBorder="1" applyAlignment="1">
      <alignment horizontal="center" vertical="center"/>
    </xf>
    <xf numFmtId="0" fontId="11" fillId="21" borderId="85" xfId="0" applyFont="1" applyFill="1" applyBorder="1" applyAlignment="1">
      <alignment horizontal="center" vertical="center"/>
    </xf>
    <xf numFmtId="0" fontId="11" fillId="21" borderId="86" xfId="0" applyFont="1" applyFill="1" applyBorder="1" applyAlignment="1">
      <alignment horizontal="center" vertical="center"/>
    </xf>
    <xf numFmtId="0" fontId="11" fillId="21" borderId="86" xfId="0" applyFont="1" applyFill="1" applyBorder="1" applyAlignment="1">
      <alignment vertical="center"/>
    </xf>
    <xf numFmtId="0" fontId="7" fillId="21" borderId="87" xfId="0" applyFont="1" applyFill="1" applyBorder="1" applyAlignment="1">
      <alignment horizontal="center" vertical="center"/>
    </xf>
    <xf numFmtId="0" fontId="7" fillId="21" borderId="88" xfId="0" applyFont="1" applyFill="1" applyBorder="1" applyAlignment="1">
      <alignment horizontal="center" vertical="center"/>
    </xf>
    <xf numFmtId="2" fontId="7" fillId="21" borderId="88" xfId="0" applyNumberFormat="1" applyFont="1" applyFill="1" applyBorder="1" applyAlignment="1">
      <alignment horizontal="center" vertical="center"/>
    </xf>
    <xf numFmtId="4" fontId="7" fillId="21" borderId="89" xfId="0" applyNumberFormat="1" applyFont="1" applyFill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91" xfId="0" applyFont="1" applyBorder="1" applyAlignment="1">
      <alignment vertical="center" wrapText="1"/>
    </xf>
    <xf numFmtId="0" fontId="7" fillId="0" borderId="92" xfId="0" applyFont="1" applyBorder="1" applyAlignment="1">
      <alignment horizontal="center" vertical="center"/>
    </xf>
    <xf numFmtId="3" fontId="7" fillId="0" borderId="92" xfId="0" applyNumberFormat="1" applyFont="1" applyBorder="1" applyAlignment="1">
      <alignment horizontal="center" vertical="center"/>
    </xf>
    <xf numFmtId="2" fontId="7" fillId="0" borderId="92" xfId="0" applyNumberFormat="1" applyFont="1" applyBorder="1" applyAlignment="1">
      <alignment horizontal="center" vertical="center"/>
    </xf>
    <xf numFmtId="4" fontId="7" fillId="0" borderId="93" xfId="0" applyNumberFormat="1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23" borderId="90" xfId="0" applyFont="1" applyFill="1" applyBorder="1" applyAlignment="1">
      <alignment vertical="center" wrapText="1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23" borderId="98" xfId="0" applyFont="1" applyFill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0" fontId="11" fillId="18" borderId="48" xfId="0" applyFont="1" applyFill="1" applyBorder="1" applyAlignment="1">
      <alignment vertical="center"/>
    </xf>
    <xf numFmtId="0" fontId="0" fillId="0" borderId="33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 wrapText="1"/>
    </xf>
    <xf numFmtId="0" fontId="7" fillId="0" borderId="73" xfId="0" applyFont="1" applyBorder="1" applyAlignment="1">
      <alignment vertical="center" wrapText="1"/>
    </xf>
    <xf numFmtId="0" fontId="7" fillId="0" borderId="10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7" fillId="0" borderId="94" xfId="0" applyFont="1" applyBorder="1" applyAlignment="1">
      <alignment vertical="center" wrapText="1"/>
    </xf>
    <xf numFmtId="3" fontId="7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4" fontId="7" fillId="0" borderId="26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 wrapText="1"/>
    </xf>
    <xf numFmtId="0" fontId="38" fillId="0" borderId="103" xfId="0" applyFont="1" applyBorder="1" applyAlignment="1">
      <alignment horizontal="center" vertical="center"/>
    </xf>
    <xf numFmtId="0" fontId="35" fillId="0" borderId="104" xfId="0" applyFont="1" applyBorder="1" applyAlignment="1">
      <alignment horizontal="center" vertical="center"/>
    </xf>
    <xf numFmtId="0" fontId="11" fillId="0" borderId="104" xfId="0" applyFont="1" applyBorder="1" applyAlignment="1">
      <alignment horizontal="left" vertical="center"/>
    </xf>
    <xf numFmtId="0" fontId="11" fillId="0" borderId="104" xfId="0" applyFont="1" applyBorder="1" applyAlignment="1">
      <alignment horizontal="center" vertical="center"/>
    </xf>
    <xf numFmtId="2" fontId="11" fillId="0" borderId="104" xfId="0" applyNumberFormat="1" applyFont="1" applyBorder="1" applyAlignment="1">
      <alignment horizontal="center" vertical="center"/>
    </xf>
    <xf numFmtId="4" fontId="11" fillId="22" borderId="105" xfId="66" applyNumberFormat="1" applyFont="1" applyFill="1" applyBorder="1" applyAlignment="1">
      <alignment horizontal="center" vertical="center" wrapText="1"/>
    </xf>
    <xf numFmtId="2" fontId="7" fillId="0" borderId="106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10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" fontId="7" fillId="0" borderId="14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wrapText="1"/>
    </xf>
    <xf numFmtId="0" fontId="7" fillId="0" borderId="5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0" fontId="7" fillId="0" borderId="108" xfId="0" applyFont="1" applyBorder="1" applyAlignment="1">
      <alignment vertical="center" wrapText="1"/>
    </xf>
    <xf numFmtId="11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vertical="center" wrapText="1"/>
    </xf>
    <xf numFmtId="0" fontId="0" fillId="0" borderId="19" xfId="0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wrapText="1"/>
    </xf>
    <xf numFmtId="0" fontId="0" fillId="0" borderId="51" xfId="0" applyFont="1" applyBorder="1" applyAlignment="1">
      <alignment horizontal="center" vertical="center"/>
    </xf>
    <xf numFmtId="0" fontId="0" fillId="0" borderId="25" xfId="0" applyFont="1" applyBorder="1" applyAlignment="1">
      <alignment wrapText="1"/>
    </xf>
    <xf numFmtId="3" fontId="0" fillId="0" borderId="25" xfId="0" applyNumberFormat="1" applyFont="1" applyBorder="1" applyAlignment="1">
      <alignment horizontal="center" vertical="center"/>
    </xf>
    <xf numFmtId="0" fontId="11" fillId="21" borderId="111" xfId="0" applyFont="1" applyFill="1" applyBorder="1" applyAlignment="1">
      <alignment horizontal="center" vertical="center"/>
    </xf>
    <xf numFmtId="0" fontId="11" fillId="21" borderId="112" xfId="0" applyFont="1" applyFill="1" applyBorder="1" applyAlignment="1">
      <alignment horizontal="center" vertical="center"/>
    </xf>
    <xf numFmtId="0" fontId="11" fillId="21" borderId="112" xfId="0" applyFont="1" applyFill="1" applyBorder="1" applyAlignment="1">
      <alignment vertical="center"/>
    </xf>
    <xf numFmtId="0" fontId="7" fillId="21" borderId="113" xfId="0" applyFont="1" applyFill="1" applyBorder="1" applyAlignment="1">
      <alignment horizontal="center" vertical="center"/>
    </xf>
    <xf numFmtId="0" fontId="7" fillId="21" borderId="114" xfId="0" applyFont="1" applyFill="1" applyBorder="1" applyAlignment="1">
      <alignment horizontal="center" vertical="center"/>
    </xf>
    <xf numFmtId="2" fontId="7" fillId="21" borderId="114" xfId="0" applyNumberFormat="1" applyFont="1" applyFill="1" applyBorder="1" applyAlignment="1">
      <alignment horizontal="center" vertical="center"/>
    </xf>
    <xf numFmtId="4" fontId="7" fillId="21" borderId="115" xfId="0" applyNumberFormat="1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7" fillId="19" borderId="16" xfId="0" applyNumberFormat="1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center" vertical="center" wrapText="1"/>
    </xf>
    <xf numFmtId="0" fontId="7" fillId="0" borderId="1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vertical="center" wrapText="1"/>
    </xf>
    <xf numFmtId="0" fontId="7" fillId="0" borderId="117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 wrapText="1"/>
    </xf>
    <xf numFmtId="0" fontId="7" fillId="0" borderId="118" xfId="0" applyFont="1" applyBorder="1" applyAlignment="1">
      <alignment vertical="center" wrapText="1"/>
    </xf>
    <xf numFmtId="0" fontId="7" fillId="0" borderId="119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/>
    </xf>
    <xf numFmtId="0" fontId="7" fillId="0" borderId="121" xfId="0" applyFont="1" applyBorder="1" applyAlignment="1">
      <alignment vertical="center" wrapText="1"/>
    </xf>
    <xf numFmtId="0" fontId="7" fillId="0" borderId="122" xfId="0" applyFont="1" applyBorder="1" applyAlignment="1">
      <alignment horizontal="center" vertical="center"/>
    </xf>
    <xf numFmtId="4" fontId="7" fillId="0" borderId="122" xfId="0" applyNumberFormat="1" applyFont="1" applyBorder="1" applyAlignment="1">
      <alignment horizontal="center" vertical="center"/>
    </xf>
    <xf numFmtId="0" fontId="11" fillId="21" borderId="94" xfId="0" applyFont="1" applyFill="1" applyBorder="1" applyAlignment="1" applyProtection="1">
      <alignment horizontal="center" vertical="center" wrapText="1"/>
      <protection locked="0"/>
    </xf>
    <xf numFmtId="3" fontId="11" fillId="21" borderId="29" xfId="0" applyNumberFormat="1" applyFont="1" applyFill="1" applyBorder="1" applyAlignment="1" applyProtection="1">
      <alignment horizontal="center" vertical="center" wrapText="1"/>
      <protection locked="0"/>
    </xf>
    <xf numFmtId="0" fontId="34" fillId="21" borderId="123" xfId="0" applyFont="1" applyFill="1" applyBorder="1" applyAlignment="1">
      <alignment horizontal="center" vertical="center"/>
    </xf>
    <xf numFmtId="0" fontId="34" fillId="21" borderId="124" xfId="0" applyFont="1" applyFill="1" applyBorder="1" applyAlignment="1">
      <alignment horizontal="center" vertical="center"/>
    </xf>
    <xf numFmtId="0" fontId="34" fillId="21" borderId="125" xfId="0" applyFont="1" applyFill="1" applyBorder="1" applyAlignment="1">
      <alignment horizontal="center" vertical="center"/>
    </xf>
    <xf numFmtId="0" fontId="34" fillId="21" borderId="126" xfId="0" applyFont="1" applyFill="1" applyBorder="1" applyAlignment="1">
      <alignment horizontal="center" vertical="center"/>
    </xf>
    <xf numFmtId="3" fontId="34" fillId="21" borderId="125" xfId="0" applyNumberFormat="1" applyFont="1" applyFill="1" applyBorder="1" applyAlignment="1">
      <alignment horizontal="center" vertical="center" wrapText="1"/>
    </xf>
    <xf numFmtId="0" fontId="42" fillId="21" borderId="124" xfId="0" applyFont="1" applyFill="1" applyBorder="1" applyAlignment="1">
      <alignment horizontal="center" vertical="center"/>
    </xf>
    <xf numFmtId="0" fontId="42" fillId="21" borderId="127" xfId="0" applyFont="1" applyFill="1" applyBorder="1" applyAlignment="1">
      <alignment horizontal="center" vertical="center"/>
    </xf>
    <xf numFmtId="0" fontId="11" fillId="21" borderId="128" xfId="0" applyFont="1" applyFill="1" applyBorder="1" applyAlignment="1">
      <alignment horizontal="center" vertical="center"/>
    </xf>
    <xf numFmtId="0" fontId="11" fillId="21" borderId="129" xfId="0" applyFont="1" applyFill="1" applyBorder="1" applyAlignment="1">
      <alignment horizontal="center" vertical="center"/>
    </xf>
    <xf numFmtId="0" fontId="11" fillId="21" borderId="83" xfId="0" applyFont="1" applyFill="1" applyBorder="1" applyAlignment="1">
      <alignment vertical="center"/>
    </xf>
    <xf numFmtId="0" fontId="7" fillId="21" borderId="129" xfId="0" applyFont="1" applyFill="1" applyBorder="1" applyAlignment="1">
      <alignment horizontal="center" vertical="center"/>
    </xf>
    <xf numFmtId="4" fontId="7" fillId="21" borderId="129" xfId="0" applyNumberFormat="1" applyFont="1" applyFill="1" applyBorder="1" applyAlignment="1">
      <alignment horizontal="center" vertical="center" wrapText="1"/>
    </xf>
    <xf numFmtId="0" fontId="3" fillId="21" borderId="130" xfId="0" applyFont="1" applyFill="1" applyBorder="1" applyAlignment="1">
      <alignment horizontal="center" vertical="center"/>
    </xf>
    <xf numFmtId="0" fontId="3" fillId="21" borderId="131" xfId="0" applyFont="1" applyFill="1" applyBorder="1" applyAlignment="1">
      <alignment horizontal="center" vertical="center"/>
    </xf>
    <xf numFmtId="1" fontId="3" fillId="0" borderId="74" xfId="0" applyNumberFormat="1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8" xfId="0" applyFont="1" applyBorder="1" applyAlignment="1">
      <alignment vertical="top" wrapText="1"/>
    </xf>
    <xf numFmtId="0" fontId="3" fillId="0" borderId="71" xfId="0" applyFont="1" applyBorder="1" applyAlignment="1">
      <alignment horizontal="center" vertical="center" wrapText="1"/>
    </xf>
    <xf numFmtId="4" fontId="3" fillId="0" borderId="132" xfId="0" applyNumberFormat="1" applyFont="1" applyBorder="1" applyAlignment="1">
      <alignment horizontal="center" vertical="center"/>
    </xf>
    <xf numFmtId="168" fontId="3" fillId="0" borderId="68" xfId="0" applyNumberFormat="1" applyFont="1" applyBorder="1" applyAlignment="1">
      <alignment horizontal="center" vertical="center"/>
    </xf>
    <xf numFmtId="4" fontId="3" fillId="0" borderId="133" xfId="0" applyNumberFormat="1" applyFont="1" applyBorder="1" applyAlignment="1">
      <alignment horizontal="center" vertical="center"/>
    </xf>
    <xf numFmtId="4" fontId="3" fillId="21" borderId="131" xfId="0" applyNumberFormat="1" applyFont="1" applyFill="1" applyBorder="1" applyAlignment="1">
      <alignment horizontal="center" vertical="center"/>
    </xf>
    <xf numFmtId="1" fontId="3" fillId="0" borderId="134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vertical="top" wrapText="1"/>
    </xf>
    <xf numFmtId="4" fontId="3" fillId="0" borderId="135" xfId="0" applyNumberFormat="1" applyFont="1" applyBorder="1" applyAlignment="1">
      <alignment horizontal="center" vertical="center"/>
    </xf>
    <xf numFmtId="4" fontId="3" fillId="0" borderId="136" xfId="0" applyNumberFormat="1" applyFont="1" applyBorder="1" applyAlignment="1">
      <alignment horizontal="center" vertical="center"/>
    </xf>
    <xf numFmtId="168" fontId="3" fillId="0" borderId="71" xfId="0" applyNumberFormat="1" applyFont="1" applyBorder="1" applyAlignment="1">
      <alignment horizontal="center" vertical="center"/>
    </xf>
    <xf numFmtId="3" fontId="3" fillId="0" borderId="136" xfId="0" applyNumberFormat="1" applyFont="1" applyBorder="1" applyAlignment="1">
      <alignment horizontal="center" vertical="center"/>
    </xf>
    <xf numFmtId="4" fontId="3" fillId="0" borderId="68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wrapText="1"/>
    </xf>
    <xf numFmtId="0" fontId="3" fillId="0" borderId="137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left" vertical="center"/>
    </xf>
    <xf numFmtId="0" fontId="3" fillId="0" borderId="83" xfId="0" applyFont="1" applyFill="1" applyBorder="1" applyAlignment="1">
      <alignment horizontal="left" vertical="center"/>
    </xf>
    <xf numFmtId="0" fontId="3" fillId="0" borderId="130" xfId="0" applyFont="1" applyFill="1" applyBorder="1" applyAlignment="1">
      <alignment horizontal="left" vertical="center"/>
    </xf>
    <xf numFmtId="4" fontId="2" fillId="0" borderId="138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  <xf numFmtId="171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/>
    <xf numFmtId="49" fontId="39" fillId="0" borderId="0" xfId="0" applyNumberFormat="1" applyFont="1" applyFill="1" applyBorder="1" applyAlignment="1">
      <alignment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horizontal="right" vertical="center"/>
    </xf>
    <xf numFmtId="4" fontId="39" fillId="0" borderId="0" xfId="0" applyNumberFormat="1" applyFont="1" applyFill="1" applyBorder="1" applyAlignment="1">
      <alignment horizontal="right"/>
    </xf>
    <xf numFmtId="4" fontId="39" fillId="0" borderId="0" xfId="0" applyNumberFormat="1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 wrapText="1"/>
    </xf>
    <xf numFmtId="0" fontId="43" fillId="0" borderId="0" xfId="0" applyFont="1" applyFill="1" applyAlignment="1">
      <alignment vertical="center"/>
    </xf>
    <xf numFmtId="0" fontId="9" fillId="0" borderId="33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0" fillId="0" borderId="0" xfId="0" applyFont="1" applyBorder="1"/>
    <xf numFmtId="0" fontId="9" fillId="0" borderId="139" xfId="0" applyFont="1" applyBorder="1" applyAlignment="1">
      <alignment vertical="top"/>
    </xf>
    <xf numFmtId="0" fontId="11" fillId="18" borderId="27" xfId="0" applyFont="1" applyFill="1" applyBorder="1" applyAlignment="1" applyProtection="1">
      <alignment horizontal="center" vertical="center" wrapText="1"/>
      <protection locked="0"/>
    </xf>
    <xf numFmtId="0" fontId="11" fillId="18" borderId="28" xfId="0" applyFont="1" applyFill="1" applyBorder="1" applyAlignment="1" applyProtection="1">
      <alignment horizontal="center" vertical="center" wrapText="1"/>
      <protection locked="0"/>
    </xf>
    <xf numFmtId="0" fontId="11" fillId="18" borderId="140" xfId="0" applyFont="1" applyFill="1" applyBorder="1" applyAlignment="1" applyProtection="1">
      <alignment horizontal="center" vertical="center" wrapText="1"/>
      <protection locked="0"/>
    </xf>
    <xf numFmtId="0" fontId="45" fillId="0" borderId="64" xfId="0" applyFont="1" applyBorder="1" applyAlignment="1">
      <alignment horizontal="center" vertical="center"/>
    </xf>
    <xf numFmtId="0" fontId="45" fillId="0" borderId="26" xfId="0" applyFont="1" applyBorder="1" applyAlignment="1">
      <alignment vertical="center"/>
    </xf>
    <xf numFmtId="4" fontId="46" fillId="22" borderId="32" xfId="70" applyNumberFormat="1" applyFont="1" applyFill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/>
    </xf>
    <xf numFmtId="0" fontId="45" fillId="0" borderId="14" xfId="0" applyFont="1" applyBorder="1" applyAlignment="1">
      <alignment vertical="center"/>
    </xf>
    <xf numFmtId="4" fontId="46" fillId="22" borderId="41" xfId="70" applyNumberFormat="1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vertical="center"/>
    </xf>
    <xf numFmtId="4" fontId="47" fillId="0" borderId="41" xfId="0" applyNumberFormat="1" applyFont="1" applyBorder="1" applyAlignment="1">
      <alignment horizontal="center" vertical="center"/>
    </xf>
    <xf numFmtId="0" fontId="47" fillId="0" borderId="14" xfId="0" applyFont="1" applyBorder="1" applyAlignment="1">
      <alignment vertical="center" wrapText="1"/>
    </xf>
    <xf numFmtId="4" fontId="47" fillId="0" borderId="41" xfId="0" applyNumberFormat="1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/>
    </xf>
    <xf numFmtId="0" fontId="47" fillId="0" borderId="20" xfId="0" applyFont="1" applyBorder="1" applyAlignment="1">
      <alignment vertical="center"/>
    </xf>
    <xf numFmtId="4" fontId="47" fillId="0" borderId="52" xfId="0" applyNumberFormat="1" applyFont="1" applyBorder="1" applyAlignment="1">
      <alignment horizontal="center" vertical="center"/>
    </xf>
    <xf numFmtId="0" fontId="11" fillId="18" borderId="10" xfId="0" applyFont="1" applyFill="1" applyBorder="1" applyAlignment="1">
      <alignment horizontal="center" vertical="center"/>
    </xf>
    <xf numFmtId="0" fontId="11" fillId="18" borderId="24" xfId="0" applyFont="1" applyFill="1" applyBorder="1" applyAlignment="1">
      <alignment vertical="center"/>
    </xf>
    <xf numFmtId="0" fontId="7" fillId="18" borderId="141" xfId="0" applyFont="1" applyFill="1" applyBorder="1" applyAlignment="1">
      <alignment horizontal="center" vertical="center"/>
    </xf>
    <xf numFmtId="4" fontId="47" fillId="0" borderId="41" xfId="0" quotePrefix="1" applyNumberFormat="1" applyFont="1" applyBorder="1" applyAlignment="1">
      <alignment horizontal="center" vertical="center"/>
    </xf>
    <xf numFmtId="4" fontId="47" fillId="0" borderId="41" xfId="0" quotePrefix="1" applyNumberFormat="1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0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4" fontId="55" fillId="0" borderId="0" xfId="0" applyNumberFormat="1" applyFont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/>
    </xf>
    <xf numFmtId="4" fontId="36" fillId="0" borderId="14" xfId="57" applyNumberFormat="1" applyFont="1" applyBorder="1" applyAlignment="1">
      <alignment horizontal="center" vertical="center" wrapText="1"/>
    </xf>
    <xf numFmtId="0" fontId="7" fillId="0" borderId="142" xfId="0" applyFont="1" applyBorder="1" applyAlignment="1">
      <alignment vertical="center" wrapText="1"/>
    </xf>
    <xf numFmtId="0" fontId="0" fillId="0" borderId="142" xfId="0" applyFont="1" applyBorder="1" applyAlignment="1">
      <alignment horizontal="center" vertical="center"/>
    </xf>
    <xf numFmtId="0" fontId="11" fillId="18" borderId="21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left" vertical="center" wrapText="1"/>
    </xf>
    <xf numFmtId="0" fontId="36" fillId="0" borderId="14" xfId="57" applyFont="1" applyBorder="1" applyAlignment="1">
      <alignment horizontal="left" vertical="center" wrapText="1"/>
    </xf>
    <xf numFmtId="4" fontId="36" fillId="0" borderId="14" xfId="57" applyNumberFormat="1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37" fillId="0" borderId="25" xfId="0" applyFont="1" applyBorder="1" applyAlignment="1">
      <alignment horizontal="left" vertical="center" wrapText="1"/>
    </xf>
    <xf numFmtId="0" fontId="11" fillId="18" borderId="13" xfId="0" applyFont="1" applyFill="1" applyBorder="1" applyAlignment="1">
      <alignment vertical="center"/>
    </xf>
    <xf numFmtId="4" fontId="11" fillId="22" borderId="105" xfId="71" applyNumberFormat="1" applyFont="1" applyFill="1" applyBorder="1" applyAlignment="1">
      <alignment horizontal="center" vertical="center" wrapText="1"/>
    </xf>
    <xf numFmtId="0" fontId="7" fillId="0" borderId="143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44" xfId="0" applyFont="1" applyFill="1" applyBorder="1" applyAlignment="1">
      <alignment vertical="center" wrapText="1"/>
    </xf>
    <xf numFmtId="0" fontId="7" fillId="0" borderId="145" xfId="0" applyFont="1" applyBorder="1" applyAlignment="1">
      <alignment horizontal="center" vertical="center"/>
    </xf>
    <xf numFmtId="0" fontId="11" fillId="18" borderId="102" xfId="0" applyFont="1" applyFill="1" applyBorder="1" applyAlignment="1">
      <alignment horizontal="center" vertical="center"/>
    </xf>
    <xf numFmtId="0" fontId="38" fillId="0" borderId="146" xfId="0" applyFont="1" applyBorder="1" applyAlignment="1">
      <alignment horizontal="center" vertical="center"/>
    </xf>
    <xf numFmtId="4" fontId="36" fillId="0" borderId="14" xfId="57" applyNumberFormat="1" applyFont="1" applyFill="1" applyBorder="1" applyAlignment="1">
      <alignment horizontal="center" vertical="center" wrapText="1"/>
    </xf>
    <xf numFmtId="0" fontId="8" fillId="0" borderId="147" xfId="0" applyFont="1" applyFill="1" applyBorder="1" applyAlignment="1">
      <alignment horizontal="center" vertical="center"/>
    </xf>
    <xf numFmtId="0" fontId="8" fillId="0" borderId="148" xfId="0" applyFont="1" applyFill="1" applyBorder="1" applyAlignment="1">
      <alignment horizontal="center" vertical="center"/>
    </xf>
    <xf numFmtId="0" fontId="8" fillId="0" borderId="149" xfId="0" applyFont="1" applyFill="1" applyBorder="1" applyAlignment="1">
      <alignment horizontal="center" vertical="center"/>
    </xf>
    <xf numFmtId="0" fontId="11" fillId="21" borderId="150" xfId="0" applyFont="1" applyFill="1" applyBorder="1" applyAlignment="1" applyProtection="1">
      <alignment horizontal="center" vertical="center" wrapText="1"/>
      <protection locked="0"/>
    </xf>
    <xf numFmtId="49" fontId="11" fillId="21" borderId="151" xfId="0" applyNumberFormat="1" applyFont="1" applyFill="1" applyBorder="1" applyAlignment="1" applyProtection="1">
      <alignment horizontal="center" vertical="center" wrapText="1"/>
      <protection locked="0"/>
    </xf>
    <xf numFmtId="0" fontId="11" fillId="21" borderId="151" xfId="0" applyFont="1" applyFill="1" applyBorder="1" applyAlignment="1" applyProtection="1">
      <alignment horizontal="center" vertical="center" wrapText="1"/>
      <protection locked="0"/>
    </xf>
    <xf numFmtId="0" fontId="2" fillId="21" borderId="151" xfId="0" applyFont="1" applyFill="1" applyBorder="1" applyAlignment="1">
      <alignment horizontal="center" vertical="center" wrapText="1"/>
    </xf>
    <xf numFmtId="0" fontId="2" fillId="21" borderId="152" xfId="0" applyFont="1" applyFill="1" applyBorder="1" applyAlignment="1">
      <alignment horizontal="center" vertical="center" wrapText="1"/>
    </xf>
    <xf numFmtId="0" fontId="8" fillId="0" borderId="153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5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1" fillId="18" borderId="156" xfId="0" applyFont="1" applyFill="1" applyBorder="1" applyAlignment="1" applyProtection="1">
      <alignment horizontal="center" vertical="center" wrapText="1"/>
      <protection locked="0"/>
    </xf>
    <xf numFmtId="0" fontId="11" fillId="18" borderId="157" xfId="0" applyFont="1" applyFill="1" applyBorder="1" applyAlignment="1" applyProtection="1">
      <alignment horizontal="center" vertical="center" wrapText="1"/>
      <protection locked="0"/>
    </xf>
    <xf numFmtId="0" fontId="2" fillId="18" borderId="48" xfId="0" applyFont="1" applyFill="1" applyBorder="1" applyAlignment="1">
      <alignment horizontal="center" vertical="center" wrapText="1"/>
    </xf>
    <xf numFmtId="0" fontId="2" fillId="18" borderId="26" xfId="0" applyFont="1" applyFill="1" applyBorder="1" applyAlignment="1">
      <alignment horizontal="center" vertical="center" wrapText="1"/>
    </xf>
    <xf numFmtId="4" fontId="2" fillId="18" borderId="54" xfId="0" applyNumberFormat="1" applyFont="1" applyFill="1" applyBorder="1" applyAlignment="1">
      <alignment horizontal="center" vertical="center" wrapText="1"/>
    </xf>
    <xf numFmtId="4" fontId="2" fillId="18" borderId="32" xfId="0" applyNumberFormat="1" applyFont="1" applyFill="1" applyBorder="1" applyAlignment="1">
      <alignment horizontal="center" vertical="center" wrapText="1"/>
    </xf>
    <xf numFmtId="0" fontId="11" fillId="18" borderId="53" xfId="0" applyFont="1" applyFill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>
      <alignment horizontal="center" vertical="center" wrapText="1"/>
    </xf>
    <xf numFmtId="49" fontId="1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</cellXfs>
  <cellStyles count="74">
    <cellStyle name="_PERSONAL" xfId="1" xr:uid="{00000000-0005-0000-0000-000000000000}"/>
    <cellStyle name="_PERSONAL 2" xfId="2" xr:uid="{00000000-0005-0000-0000-000001000000}"/>
    <cellStyle name="_PERSONAL_1" xfId="3" xr:uid="{00000000-0005-0000-0000-000002000000}"/>
    <cellStyle name="_PERSONAL_1 2" xfId="4" xr:uid="{00000000-0005-0000-0000-000003000000}"/>
    <cellStyle name="20% - akcent 1 2" xfId="5" xr:uid="{00000000-0005-0000-0000-000004000000}"/>
    <cellStyle name="20% - akcent 2 2" xfId="6" xr:uid="{00000000-0005-0000-0000-000005000000}"/>
    <cellStyle name="20% - akcent 3 2" xfId="7" xr:uid="{00000000-0005-0000-0000-000006000000}"/>
    <cellStyle name="20% - akcent 4 2" xfId="8" xr:uid="{00000000-0005-0000-0000-000007000000}"/>
    <cellStyle name="20% - akcent 5 2" xfId="9" xr:uid="{00000000-0005-0000-0000-000008000000}"/>
    <cellStyle name="20% - akcent 6 2" xfId="10" xr:uid="{00000000-0005-0000-0000-000009000000}"/>
    <cellStyle name="40% - akcent 1 2" xfId="11" xr:uid="{00000000-0005-0000-0000-00000A000000}"/>
    <cellStyle name="40% - akcent 2 2" xfId="12" xr:uid="{00000000-0005-0000-0000-00000B000000}"/>
    <cellStyle name="40% - akcent 3 2" xfId="13" xr:uid="{00000000-0005-0000-0000-00000C000000}"/>
    <cellStyle name="40% - akcent 4 2" xfId="14" xr:uid="{00000000-0005-0000-0000-00000D000000}"/>
    <cellStyle name="40% - akcent 5 2" xfId="15" xr:uid="{00000000-0005-0000-0000-00000E000000}"/>
    <cellStyle name="40% - akcent 6 2" xfId="16" xr:uid="{00000000-0005-0000-0000-00000F000000}"/>
    <cellStyle name="60% - akcent 1 2" xfId="17" xr:uid="{00000000-0005-0000-0000-000010000000}"/>
    <cellStyle name="60% - akcent 2 2" xfId="18" xr:uid="{00000000-0005-0000-0000-000011000000}"/>
    <cellStyle name="60% - akcent 3 2" xfId="19" xr:uid="{00000000-0005-0000-0000-000012000000}"/>
    <cellStyle name="60% - akcent 4 2" xfId="20" xr:uid="{00000000-0005-0000-0000-000013000000}"/>
    <cellStyle name="60% - akcent 5 2" xfId="21" xr:uid="{00000000-0005-0000-0000-000014000000}"/>
    <cellStyle name="60% - akcent 6 2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Comma [0]_laroux" xfId="29" xr:uid="{00000000-0005-0000-0000-00001C000000}"/>
    <cellStyle name="Comma_laroux" xfId="30" xr:uid="{00000000-0005-0000-0000-00001D000000}"/>
    <cellStyle name="Currency [0]_laroux" xfId="31" xr:uid="{00000000-0005-0000-0000-00001E000000}"/>
    <cellStyle name="Currency_laroux" xfId="32" xr:uid="{00000000-0005-0000-0000-00001F000000}"/>
    <cellStyle name="Dane wejściowe 2" xfId="33" xr:uid="{00000000-0005-0000-0000-000020000000}"/>
    <cellStyle name="Dane wyjściowe 2" xfId="34" xr:uid="{00000000-0005-0000-0000-000021000000}"/>
    <cellStyle name="Dobre 2" xfId="35" xr:uid="{00000000-0005-0000-0000-000022000000}"/>
    <cellStyle name="Komórka połączona 2" xfId="36" xr:uid="{00000000-0005-0000-0000-000023000000}"/>
    <cellStyle name="Komórka zaznaczona 2" xfId="37" xr:uid="{00000000-0005-0000-0000-000024000000}"/>
    <cellStyle name="Nagłówek 1 2" xfId="38" xr:uid="{00000000-0005-0000-0000-000025000000}"/>
    <cellStyle name="Nagłówek 2 2" xfId="39" xr:uid="{00000000-0005-0000-0000-000026000000}"/>
    <cellStyle name="Nagłówek 3 2" xfId="40" xr:uid="{00000000-0005-0000-0000-000027000000}"/>
    <cellStyle name="Nagłówek 4 2" xfId="41" xr:uid="{00000000-0005-0000-0000-000028000000}"/>
    <cellStyle name="Neutralne 2" xfId="42" xr:uid="{00000000-0005-0000-0000-000029000000}"/>
    <cellStyle name="Normal_laroux" xfId="43" xr:uid="{00000000-0005-0000-0000-00002A000000}"/>
    <cellStyle name="normální_laroux" xfId="44" xr:uid="{00000000-0005-0000-0000-00002B000000}"/>
    <cellStyle name="Normalny" xfId="0" builtinId="0"/>
    <cellStyle name="Normalny 17" xfId="45" xr:uid="{00000000-0005-0000-0000-00002D000000}"/>
    <cellStyle name="Normalny 2" xfId="46" xr:uid="{00000000-0005-0000-0000-00002E000000}"/>
    <cellStyle name="Normalny 23" xfId="47" xr:uid="{00000000-0005-0000-0000-00002F000000}"/>
    <cellStyle name="Normalny 24" xfId="48" xr:uid="{00000000-0005-0000-0000-000030000000}"/>
    <cellStyle name="Normalny 25" xfId="49" xr:uid="{00000000-0005-0000-0000-000031000000}"/>
    <cellStyle name="Normalny 26" xfId="50" xr:uid="{00000000-0005-0000-0000-000032000000}"/>
    <cellStyle name="Normalny 27" xfId="51" xr:uid="{00000000-0005-0000-0000-000033000000}"/>
    <cellStyle name="Normalny 28" xfId="52" xr:uid="{00000000-0005-0000-0000-000034000000}"/>
    <cellStyle name="Normalny 29" xfId="53" xr:uid="{00000000-0005-0000-0000-000035000000}"/>
    <cellStyle name="Normalny 3" xfId="54" xr:uid="{00000000-0005-0000-0000-000036000000}"/>
    <cellStyle name="Normalny 4" xfId="55" xr:uid="{00000000-0005-0000-0000-000037000000}"/>
    <cellStyle name="Normalny 5" xfId="56" xr:uid="{00000000-0005-0000-0000-000038000000}"/>
    <cellStyle name="Normalny 6" xfId="57" xr:uid="{00000000-0005-0000-0000-000039000000}"/>
    <cellStyle name="Obliczenia 2" xfId="58" xr:uid="{00000000-0005-0000-0000-00003A000000}"/>
    <cellStyle name="Styl 1" xfId="59" xr:uid="{00000000-0005-0000-0000-00003B000000}"/>
    <cellStyle name="Styl 1 2" xfId="60" xr:uid="{00000000-0005-0000-0000-00003C000000}"/>
    <cellStyle name="Suma 2" xfId="61" xr:uid="{00000000-0005-0000-0000-00003D000000}"/>
    <cellStyle name="Tekst objaśnienia 2" xfId="62" xr:uid="{00000000-0005-0000-0000-00003E000000}"/>
    <cellStyle name="Tekst ostrzeżenia 2" xfId="63" xr:uid="{00000000-0005-0000-0000-00003F000000}"/>
    <cellStyle name="Tytuł 2" xfId="64" xr:uid="{00000000-0005-0000-0000-000040000000}"/>
    <cellStyle name="Uwaga 2" xfId="65" xr:uid="{00000000-0005-0000-0000-000041000000}"/>
    <cellStyle name="Walutowy" xfId="66" builtinId="4"/>
    <cellStyle name="Walutowy 2" xfId="67" xr:uid="{00000000-0005-0000-0000-000043000000}"/>
    <cellStyle name="Walutowy 3" xfId="68" xr:uid="{00000000-0005-0000-0000-000044000000}"/>
    <cellStyle name="Walutowy 4" xfId="69" xr:uid="{00000000-0005-0000-0000-000045000000}"/>
    <cellStyle name="Walutowy 5" xfId="70" xr:uid="{00000000-0005-0000-0000-000046000000}"/>
    <cellStyle name="Walutowy 5 2" xfId="71" xr:uid="{00000000-0005-0000-0000-000047000000}"/>
    <cellStyle name="Walutowy 6" xfId="72" xr:uid="{00000000-0005-0000-0000-000048000000}"/>
    <cellStyle name="Złe 2" xfId="73" xr:uid="{00000000-0005-0000-0000-00004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K11" sqref="K11"/>
    </sheetView>
  </sheetViews>
  <sheetFormatPr defaultRowHeight="12.75"/>
  <cols>
    <col min="1" max="1" width="4.42578125" style="306" bestFit="1" customWidth="1"/>
    <col min="2" max="2" width="12" style="306" customWidth="1"/>
    <col min="3" max="3" width="36.28515625" style="307" customWidth="1"/>
    <col min="4" max="4" width="7.42578125" style="306" customWidth="1"/>
    <col min="5" max="5" width="10.28515625" style="308" customWidth="1"/>
    <col min="6" max="6" width="10.28515625" style="309" customWidth="1"/>
    <col min="7" max="7" width="12.42578125" style="309" customWidth="1"/>
  </cols>
  <sheetData>
    <row r="1" spans="1:7" ht="20.25" thickTop="1" thickBot="1">
      <c r="A1" s="366" t="s">
        <v>174</v>
      </c>
      <c r="B1" s="367"/>
      <c r="C1" s="367"/>
      <c r="D1" s="367"/>
      <c r="E1" s="367"/>
      <c r="F1" s="367"/>
      <c r="G1" s="368"/>
    </row>
    <row r="2" spans="1:7" s="222" customFormat="1" ht="14.25" thickTop="1" thickBot="1">
      <c r="A2" s="369" t="s">
        <v>26</v>
      </c>
      <c r="B2" s="370" t="s">
        <v>35</v>
      </c>
      <c r="C2" s="370" t="s">
        <v>28</v>
      </c>
      <c r="D2" s="371" t="s">
        <v>42</v>
      </c>
      <c r="E2" s="371"/>
      <c r="F2" s="372" t="s">
        <v>181</v>
      </c>
      <c r="G2" s="373" t="s">
        <v>179</v>
      </c>
    </row>
    <row r="3" spans="1:7" s="222" customFormat="1" ht="64.5" customHeight="1" thickTop="1">
      <c r="A3" s="369"/>
      <c r="B3" s="370"/>
      <c r="C3" s="370"/>
      <c r="D3" s="254" t="s">
        <v>0</v>
      </c>
      <c r="E3" s="255" t="s">
        <v>27</v>
      </c>
      <c r="F3" s="372"/>
      <c r="G3" s="373"/>
    </row>
    <row r="4" spans="1:7" s="222" customFormat="1" ht="13.5" thickBot="1">
      <c r="A4" s="256">
        <v>1</v>
      </c>
      <c r="B4" s="257">
        <v>2</v>
      </c>
      <c r="C4" s="258">
        <v>3</v>
      </c>
      <c r="D4" s="259">
        <v>4</v>
      </c>
      <c r="E4" s="260">
        <v>5</v>
      </c>
      <c r="F4" s="261">
        <v>6</v>
      </c>
      <c r="G4" s="262">
        <v>7</v>
      </c>
    </row>
    <row r="5" spans="1:7" s="222" customFormat="1" ht="14.25" thickTop="1" thickBot="1">
      <c r="A5" s="263"/>
      <c r="B5" s="264" t="s">
        <v>150</v>
      </c>
      <c r="C5" s="265" t="s">
        <v>95</v>
      </c>
      <c r="D5" s="266"/>
      <c r="E5" s="267"/>
      <c r="F5" s="268"/>
      <c r="G5" s="269"/>
    </row>
    <row r="6" spans="1:7" s="222" customFormat="1" ht="39" thickTop="1">
      <c r="A6" s="270">
        <v>1</v>
      </c>
      <c r="B6" s="271" t="s">
        <v>150</v>
      </c>
      <c r="C6" s="272" t="s">
        <v>151</v>
      </c>
      <c r="D6" s="273" t="s">
        <v>152</v>
      </c>
      <c r="E6" s="274" t="s">
        <v>153</v>
      </c>
      <c r="F6" s="275" t="s">
        <v>153</v>
      </c>
      <c r="G6" s="276"/>
    </row>
    <row r="7" spans="1:7" s="222" customFormat="1" ht="38.25">
      <c r="A7" s="270">
        <v>2</v>
      </c>
      <c r="B7" s="271" t="s">
        <v>150</v>
      </c>
      <c r="C7" s="272" t="s">
        <v>154</v>
      </c>
      <c r="D7" s="273" t="s">
        <v>152</v>
      </c>
      <c r="E7" s="274" t="s">
        <v>153</v>
      </c>
      <c r="F7" s="275" t="s">
        <v>153</v>
      </c>
      <c r="G7" s="276"/>
    </row>
    <row r="8" spans="1:7" ht="26.25" thickBot="1">
      <c r="A8" s="270">
        <v>3</v>
      </c>
      <c r="B8" s="271" t="s">
        <v>150</v>
      </c>
      <c r="C8" s="272" t="s">
        <v>155</v>
      </c>
      <c r="D8" s="273" t="s">
        <v>152</v>
      </c>
      <c r="E8" s="274" t="s">
        <v>153</v>
      </c>
      <c r="F8" s="275" t="s">
        <v>153</v>
      </c>
      <c r="G8" s="276"/>
    </row>
    <row r="9" spans="1:7" s="222" customFormat="1" ht="14.25" thickTop="1" thickBot="1">
      <c r="A9" s="263"/>
      <c r="B9" s="264" t="s">
        <v>150</v>
      </c>
      <c r="C9" s="265" t="s">
        <v>156</v>
      </c>
      <c r="D9" s="266"/>
      <c r="E9" s="267"/>
      <c r="F9" s="268"/>
      <c r="G9" s="277"/>
    </row>
    <row r="10" spans="1:7" s="222" customFormat="1" ht="51.75" thickTop="1">
      <c r="A10" s="270">
        <v>4</v>
      </c>
      <c r="B10" s="271" t="s">
        <v>150</v>
      </c>
      <c r="C10" s="272" t="s">
        <v>162</v>
      </c>
      <c r="D10" s="273" t="s">
        <v>152</v>
      </c>
      <c r="E10" s="274" t="s">
        <v>153</v>
      </c>
      <c r="F10" s="275" t="s">
        <v>153</v>
      </c>
      <c r="G10" s="276"/>
    </row>
    <row r="11" spans="1:7" s="222" customFormat="1" ht="38.25">
      <c r="A11" s="278">
        <v>5</v>
      </c>
      <c r="B11" s="273" t="s">
        <v>150</v>
      </c>
      <c r="C11" s="279" t="s">
        <v>157</v>
      </c>
      <c r="D11" s="273" t="s">
        <v>152</v>
      </c>
      <c r="E11" s="274" t="s">
        <v>153</v>
      </c>
      <c r="F11" s="275" t="s">
        <v>153</v>
      </c>
      <c r="G11" s="280"/>
    </row>
    <row r="12" spans="1:7" s="222" customFormat="1" ht="38.25">
      <c r="A12" s="278">
        <v>6</v>
      </c>
      <c r="B12" s="273" t="s">
        <v>150</v>
      </c>
      <c r="C12" s="279" t="s">
        <v>163</v>
      </c>
      <c r="D12" s="273" t="s">
        <v>152</v>
      </c>
      <c r="E12" s="281" t="s">
        <v>153</v>
      </c>
      <c r="F12" s="282" t="s">
        <v>153</v>
      </c>
      <c r="G12" s="280"/>
    </row>
    <row r="13" spans="1:7" s="222" customFormat="1" ht="51">
      <c r="A13" s="278">
        <v>7</v>
      </c>
      <c r="B13" s="273" t="s">
        <v>150</v>
      </c>
      <c r="C13" s="279" t="s">
        <v>158</v>
      </c>
      <c r="D13" s="273" t="s">
        <v>9</v>
      </c>
      <c r="E13" s="283">
        <v>2</v>
      </c>
      <c r="F13" s="284"/>
      <c r="G13" s="280"/>
    </row>
    <row r="14" spans="1:7" s="222" customFormat="1" ht="38.25">
      <c r="A14" s="278">
        <v>8</v>
      </c>
      <c r="B14" s="273" t="s">
        <v>150</v>
      </c>
      <c r="C14" s="279" t="s">
        <v>159</v>
      </c>
      <c r="D14" s="273" t="s">
        <v>152</v>
      </c>
      <c r="E14" s="281" t="s">
        <v>153</v>
      </c>
      <c r="F14" s="282" t="s">
        <v>153</v>
      </c>
      <c r="G14" s="280"/>
    </row>
    <row r="15" spans="1:7" s="222" customFormat="1" ht="38.25">
      <c r="A15" s="278">
        <v>9</v>
      </c>
      <c r="B15" s="273" t="s">
        <v>150</v>
      </c>
      <c r="C15" s="279" t="s">
        <v>160</v>
      </c>
      <c r="D15" s="273" t="s">
        <v>152</v>
      </c>
      <c r="E15" s="281" t="s">
        <v>153</v>
      </c>
      <c r="F15" s="282" t="s">
        <v>153</v>
      </c>
      <c r="G15" s="280"/>
    </row>
    <row r="16" spans="1:7" s="222" customFormat="1" ht="39" thickBot="1">
      <c r="A16" s="278">
        <v>10</v>
      </c>
      <c r="B16" s="273" t="s">
        <v>150</v>
      </c>
      <c r="C16" s="285" t="s">
        <v>161</v>
      </c>
      <c r="D16" s="273" t="s">
        <v>152</v>
      </c>
      <c r="E16" s="281" t="s">
        <v>153</v>
      </c>
      <c r="F16" s="282" t="s">
        <v>153</v>
      </c>
      <c r="G16" s="280"/>
    </row>
    <row r="17" spans="1:7" s="222" customFormat="1" ht="14.25" thickTop="1" thickBot="1">
      <c r="A17" s="286"/>
      <c r="B17" s="287"/>
      <c r="C17" s="288" t="s">
        <v>175</v>
      </c>
      <c r="D17" s="289"/>
      <c r="E17" s="289"/>
      <c r="F17" s="290"/>
      <c r="G17" s="291" t="str">
        <f>IF(SUMIF(G6:G16,"&lt;&gt;0",G6:G16)=0,"",SUMIF(G6:G16,"&lt;&gt;0",G6:G16))</f>
        <v/>
      </c>
    </row>
    <row r="18" spans="1:7" s="222" customFormat="1" ht="13.5" thickTop="1">
      <c r="A18" s="292"/>
      <c r="B18" s="293"/>
      <c r="C18" s="294"/>
      <c r="D18" s="295"/>
      <c r="E18" s="296"/>
      <c r="F18" s="297"/>
      <c r="G18" s="298"/>
    </row>
    <row r="19" spans="1:7">
      <c r="A19" s="299"/>
      <c r="B19" s="300"/>
      <c r="C19" s="301"/>
      <c r="D19" s="302"/>
      <c r="E19" s="303"/>
      <c r="F19" s="304"/>
      <c r="G19" s="305"/>
    </row>
  </sheetData>
  <mergeCells count="7">
    <mergeCell ref="A1:G1"/>
    <mergeCell ref="A2:A3"/>
    <mergeCell ref="B2:B3"/>
    <mergeCell ref="C2:C3"/>
    <mergeCell ref="D2:E2"/>
    <mergeCell ref="F2:F3"/>
    <mergeCell ref="G2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8"/>
  <sheetViews>
    <sheetView view="pageBreakPreview" topLeftCell="A85" zoomScale="115" zoomScaleNormal="100" zoomScaleSheetLayoutView="115" workbookViewId="0">
      <selection activeCell="C7" sqref="C7"/>
    </sheetView>
  </sheetViews>
  <sheetFormatPr defaultRowHeight="12.75"/>
  <cols>
    <col min="1" max="1" width="7.140625" style="344" bestFit="1" customWidth="1"/>
    <col min="2" max="2" width="14.28515625" style="344" customWidth="1"/>
    <col min="3" max="3" width="61.7109375" style="345" customWidth="1"/>
    <col min="4" max="4" width="7.42578125" style="344" customWidth="1"/>
    <col min="5" max="5" width="8.5703125" style="344" customWidth="1"/>
    <col min="6" max="6" width="12" style="344" customWidth="1"/>
    <col min="7" max="7" width="14.42578125" style="346" customWidth="1"/>
    <col min="8" max="8" width="11.28515625" style="192" customWidth="1"/>
    <col min="9" max="10" width="13" style="108" customWidth="1"/>
    <col min="11" max="16384" width="9.140625" style="108"/>
  </cols>
  <sheetData>
    <row r="1" spans="1:10" ht="18.75">
      <c r="A1" s="374" t="s">
        <v>176</v>
      </c>
      <c r="B1" s="375"/>
      <c r="C1" s="375"/>
      <c r="D1" s="375"/>
      <c r="E1" s="375"/>
      <c r="F1" s="375"/>
      <c r="G1" s="376"/>
      <c r="H1" s="4"/>
      <c r="I1" s="338"/>
    </row>
    <row r="2" spans="1:10">
      <c r="A2" s="59"/>
      <c r="B2" s="1"/>
      <c r="C2" s="2"/>
      <c r="D2" s="1"/>
      <c r="E2" s="1"/>
      <c r="F2" s="1"/>
      <c r="G2" s="60"/>
      <c r="H2" s="1"/>
      <c r="I2" s="339"/>
      <c r="J2" s="339"/>
    </row>
    <row r="3" spans="1:10" s="341" customFormat="1" ht="57" customHeight="1">
      <c r="A3" s="377" t="s">
        <v>105</v>
      </c>
      <c r="B3" s="378"/>
      <c r="C3" s="378"/>
      <c r="D3" s="378"/>
      <c r="E3" s="378"/>
      <c r="F3" s="378"/>
      <c r="G3" s="379"/>
      <c r="H3" s="3"/>
      <c r="I3" s="340"/>
    </row>
    <row r="4" spans="1:10" s="341" customFormat="1" ht="7.5" customHeight="1" thickBot="1">
      <c r="A4" s="84"/>
      <c r="B4" s="5"/>
      <c r="C4" s="5"/>
      <c r="D4" s="77"/>
      <c r="E4" s="77"/>
      <c r="F4" s="77"/>
      <c r="G4" s="61"/>
      <c r="H4" s="6"/>
      <c r="I4" s="342"/>
    </row>
    <row r="5" spans="1:10" s="343" customFormat="1" ht="13.5" thickTop="1">
      <c r="A5" s="386" t="s">
        <v>26</v>
      </c>
      <c r="B5" s="388" t="s">
        <v>35</v>
      </c>
      <c r="C5" s="388" t="s">
        <v>28</v>
      </c>
      <c r="D5" s="380" t="s">
        <v>42</v>
      </c>
      <c r="E5" s="381"/>
      <c r="F5" s="382" t="s">
        <v>180</v>
      </c>
      <c r="G5" s="384" t="s">
        <v>179</v>
      </c>
      <c r="H5" s="102"/>
    </row>
    <row r="6" spans="1:10" s="343" customFormat="1" ht="55.5" customHeight="1">
      <c r="A6" s="387"/>
      <c r="B6" s="389"/>
      <c r="C6" s="389"/>
      <c r="D6" s="23" t="s">
        <v>0</v>
      </c>
      <c r="E6" s="23" t="s">
        <v>27</v>
      </c>
      <c r="F6" s="383"/>
      <c r="G6" s="385"/>
      <c r="H6" s="102"/>
    </row>
    <row r="7" spans="1:10" ht="13.5" thickBot="1">
      <c r="A7" s="85">
        <v>1</v>
      </c>
      <c r="B7" s="24">
        <v>2</v>
      </c>
      <c r="C7" s="25">
        <v>3</v>
      </c>
      <c r="D7" s="25">
        <v>4</v>
      </c>
      <c r="E7" s="25">
        <v>5</v>
      </c>
      <c r="F7" s="25">
        <v>6</v>
      </c>
      <c r="G7" s="86">
        <v>7</v>
      </c>
      <c r="H7" s="101"/>
    </row>
    <row r="8" spans="1:10" ht="17.100000000000001" customHeight="1" thickBot="1">
      <c r="A8" s="62"/>
      <c r="B8" s="7" t="s">
        <v>11</v>
      </c>
      <c r="C8" s="8" t="s">
        <v>29</v>
      </c>
      <c r="D8" s="9" t="s">
        <v>10</v>
      </c>
      <c r="E8" s="9" t="s">
        <v>10</v>
      </c>
      <c r="F8" s="10" t="s">
        <v>10</v>
      </c>
      <c r="G8" s="63" t="s">
        <v>10</v>
      </c>
      <c r="H8" s="103"/>
    </row>
    <row r="9" spans="1:10" s="105" customFormat="1" ht="13.5" thickTop="1">
      <c r="A9" s="64" t="s">
        <v>10</v>
      </c>
      <c r="B9" s="18" t="s">
        <v>12</v>
      </c>
      <c r="C9" s="19" t="s">
        <v>30</v>
      </c>
      <c r="D9" s="18" t="s">
        <v>10</v>
      </c>
      <c r="E9" s="18" t="s">
        <v>10</v>
      </c>
      <c r="F9" s="18" t="s">
        <v>10</v>
      </c>
      <c r="G9" s="65" t="s">
        <v>10</v>
      </c>
      <c r="H9" s="104"/>
    </row>
    <row r="10" spans="1:10" s="105" customFormat="1" ht="13.5" thickBot="1">
      <c r="A10" s="66">
        <v>1</v>
      </c>
      <c r="B10" s="26"/>
      <c r="C10" s="27" t="s">
        <v>56</v>
      </c>
      <c r="D10" s="13" t="s">
        <v>7</v>
      </c>
      <c r="E10" s="13">
        <v>0.21</v>
      </c>
      <c r="F10" s="14"/>
      <c r="G10" s="67">
        <f>E10*$F10</f>
        <v>0</v>
      </c>
    </row>
    <row r="11" spans="1:10" s="105" customFormat="1" ht="13.5" thickBot="1">
      <c r="A11" s="244" t="s">
        <v>10</v>
      </c>
      <c r="B11" s="28" t="s">
        <v>146</v>
      </c>
      <c r="C11" s="245" t="s">
        <v>147</v>
      </c>
      <c r="D11" s="28" t="s">
        <v>10</v>
      </c>
      <c r="E11" s="28" t="s">
        <v>10</v>
      </c>
      <c r="F11" s="29" t="s">
        <v>10</v>
      </c>
      <c r="G11" s="30" t="s">
        <v>10</v>
      </c>
    </row>
    <row r="12" spans="1:10" s="105" customFormat="1" ht="14.25">
      <c r="A12" s="66">
        <f>A10+1</f>
        <v>2</v>
      </c>
      <c r="B12" s="243"/>
      <c r="C12" s="27" t="s">
        <v>148</v>
      </c>
      <c r="D12" s="246" t="s">
        <v>88</v>
      </c>
      <c r="E12" s="26">
        <v>200</v>
      </c>
      <c r="F12" s="247"/>
      <c r="G12" s="67">
        <f>E12*$F12</f>
        <v>0</v>
      </c>
    </row>
    <row r="13" spans="1:10" s="105" customFormat="1" ht="13.5" thickBot="1">
      <c r="A13" s="66">
        <f>A12+1</f>
        <v>3</v>
      </c>
      <c r="B13" s="243"/>
      <c r="C13" s="27" t="s">
        <v>149</v>
      </c>
      <c r="D13" s="26" t="s">
        <v>9</v>
      </c>
      <c r="E13" s="26">
        <v>8</v>
      </c>
      <c r="F13" s="247"/>
      <c r="G13" s="67">
        <f>E13*$F13</f>
        <v>0</v>
      </c>
    </row>
    <row r="14" spans="1:10" s="101" customFormat="1" ht="13.5" thickBot="1">
      <c r="A14" s="16" t="s">
        <v>10</v>
      </c>
      <c r="B14" s="11" t="s">
        <v>13</v>
      </c>
      <c r="C14" s="31" t="s">
        <v>31</v>
      </c>
      <c r="D14" s="11" t="s">
        <v>10</v>
      </c>
      <c r="E14" s="28" t="s">
        <v>10</v>
      </c>
      <c r="F14" s="29" t="s">
        <v>10</v>
      </c>
      <c r="G14" s="30" t="s">
        <v>10</v>
      </c>
    </row>
    <row r="15" spans="1:10" s="101" customFormat="1" ht="14.25">
      <c r="A15" s="75">
        <v>4</v>
      </c>
      <c r="B15" s="32"/>
      <c r="C15" s="110" t="s">
        <v>106</v>
      </c>
      <c r="D15" s="111" t="s">
        <v>88</v>
      </c>
      <c r="E15" s="112">
        <v>550</v>
      </c>
      <c r="F15" s="113"/>
      <c r="G15" s="100">
        <f>E15*$F15</f>
        <v>0</v>
      </c>
    </row>
    <row r="16" spans="1:10" s="101" customFormat="1" ht="15" thickBot="1">
      <c r="A16" s="68">
        <v>5</v>
      </c>
      <c r="B16" s="32"/>
      <c r="C16" s="33" t="s">
        <v>43</v>
      </c>
      <c r="D16" s="32" t="s">
        <v>89</v>
      </c>
      <c r="E16" s="34">
        <f>E15*0.3-E74*0.15</f>
        <v>135</v>
      </c>
      <c r="F16" s="35"/>
      <c r="G16" s="69">
        <f>E16*$F16</f>
        <v>0</v>
      </c>
    </row>
    <row r="17" spans="1:8" s="101" customFormat="1" ht="13.5" thickBot="1">
      <c r="A17" s="16" t="s">
        <v>10</v>
      </c>
      <c r="B17" s="11" t="s">
        <v>19</v>
      </c>
      <c r="C17" s="31" t="s">
        <v>32</v>
      </c>
      <c r="D17" s="11" t="s">
        <v>10</v>
      </c>
      <c r="E17" s="28" t="s">
        <v>10</v>
      </c>
      <c r="F17" s="29" t="s">
        <v>10</v>
      </c>
      <c r="G17" s="30" t="s">
        <v>10</v>
      </c>
    </row>
    <row r="18" spans="1:8" s="101" customFormat="1" ht="14.25">
      <c r="A18" s="117">
        <v>6</v>
      </c>
      <c r="B18" s="132"/>
      <c r="C18" s="138" t="s">
        <v>117</v>
      </c>
      <c r="D18" s="111" t="s">
        <v>88</v>
      </c>
      <c r="E18" s="135">
        <v>1730</v>
      </c>
      <c r="F18" s="36"/>
      <c r="G18" s="136" t="str">
        <f>IF(F18*E18=0,"",F18*E18)</f>
        <v/>
      </c>
    </row>
    <row r="19" spans="1:8" s="142" customFormat="1">
      <c r="A19" s="139">
        <v>7</v>
      </c>
      <c r="B19" s="140"/>
      <c r="C19" s="138" t="s">
        <v>111</v>
      </c>
      <c r="D19" s="141" t="s">
        <v>8</v>
      </c>
      <c r="E19" s="135">
        <v>730</v>
      </c>
      <c r="F19" s="36"/>
      <c r="G19" s="136" t="str">
        <f>IF(F19*E19=0,"",F19*E19)</f>
        <v/>
      </c>
    </row>
    <row r="20" spans="1:8" s="142" customFormat="1">
      <c r="A20" s="139">
        <v>8</v>
      </c>
      <c r="B20" s="140"/>
      <c r="C20" s="138" t="s">
        <v>121</v>
      </c>
      <c r="D20" s="143" t="s">
        <v>8</v>
      </c>
      <c r="E20" s="135">
        <v>210</v>
      </c>
      <c r="F20" s="36"/>
      <c r="G20" s="136" t="str">
        <f>IF(F20*E20=0,"",F20*E20)</f>
        <v/>
      </c>
    </row>
    <row r="21" spans="1:8" s="142" customFormat="1" ht="25.5">
      <c r="A21" s="144">
        <v>9</v>
      </c>
      <c r="B21" s="140"/>
      <c r="C21" s="145" t="s">
        <v>122</v>
      </c>
      <c r="D21" s="146" t="s">
        <v>88</v>
      </c>
      <c r="E21" s="135">
        <v>1600</v>
      </c>
      <c r="F21" s="36"/>
      <c r="G21" s="136" t="str">
        <f>IF(F21*E21=0,"",F21*E21)</f>
        <v/>
      </c>
    </row>
    <row r="22" spans="1:8" s="142" customFormat="1" ht="38.25">
      <c r="A22" s="144">
        <v>10</v>
      </c>
      <c r="B22" s="140"/>
      <c r="C22" s="145" t="s">
        <v>109</v>
      </c>
      <c r="D22" s="43" t="s">
        <v>8</v>
      </c>
      <c r="E22" s="135">
        <v>165</v>
      </c>
      <c r="F22" s="36"/>
      <c r="G22" s="136" t="str">
        <f>IF(F22*E22=0,"",F22*E22)</f>
        <v/>
      </c>
    </row>
    <row r="23" spans="1:8" s="101" customFormat="1">
      <c r="A23" s="117">
        <v>11</v>
      </c>
      <c r="B23" s="132"/>
      <c r="C23" s="133" t="s">
        <v>107</v>
      </c>
      <c r="D23" s="134" t="s">
        <v>9</v>
      </c>
      <c r="E23" s="135">
        <v>2</v>
      </c>
      <c r="F23" s="36"/>
      <c r="G23" s="136">
        <f>E23*$F23</f>
        <v>0</v>
      </c>
    </row>
    <row r="24" spans="1:8" s="101" customFormat="1">
      <c r="A24" s="117">
        <v>12</v>
      </c>
      <c r="B24" s="132"/>
      <c r="C24" s="133" t="s">
        <v>120</v>
      </c>
      <c r="D24" s="134" t="s">
        <v>9</v>
      </c>
      <c r="E24" s="135">
        <v>2</v>
      </c>
      <c r="F24" s="36"/>
      <c r="G24" s="136">
        <f>E24*$F24</f>
        <v>0</v>
      </c>
    </row>
    <row r="25" spans="1:8" s="101" customFormat="1">
      <c r="A25" s="117">
        <v>13</v>
      </c>
      <c r="B25" s="132"/>
      <c r="C25" s="133" t="s">
        <v>118</v>
      </c>
      <c r="D25" s="134" t="s">
        <v>9</v>
      </c>
      <c r="E25" s="135">
        <v>23</v>
      </c>
      <c r="F25" s="36"/>
      <c r="G25" s="136">
        <f>E25*$F25</f>
        <v>0</v>
      </c>
    </row>
    <row r="26" spans="1:8" s="101" customFormat="1">
      <c r="A26" s="117">
        <v>14</v>
      </c>
      <c r="B26" s="132"/>
      <c r="C26" s="133" t="s">
        <v>119</v>
      </c>
      <c r="D26" s="134" t="s">
        <v>9</v>
      </c>
      <c r="E26" s="135">
        <v>3</v>
      </c>
      <c r="F26" s="36"/>
      <c r="G26" s="136">
        <f>E26*$F26</f>
        <v>0</v>
      </c>
    </row>
    <row r="27" spans="1:8" s="101" customFormat="1" ht="13.5" thickBot="1">
      <c r="A27" s="117">
        <v>15</v>
      </c>
      <c r="B27" s="132"/>
      <c r="C27" s="137" t="s">
        <v>68</v>
      </c>
      <c r="D27" s="134" t="s">
        <v>9</v>
      </c>
      <c r="E27" s="135">
        <v>15</v>
      </c>
      <c r="F27" s="36"/>
      <c r="G27" s="136">
        <f>E27*$F27</f>
        <v>0</v>
      </c>
    </row>
    <row r="28" spans="1:8" s="101" customFormat="1" ht="14.25" thickTop="1" thickBot="1">
      <c r="A28" s="70" t="s">
        <v>10</v>
      </c>
      <c r="B28" s="89" t="s">
        <v>20</v>
      </c>
      <c r="C28" s="90" t="s">
        <v>33</v>
      </c>
      <c r="D28" s="37" t="s">
        <v>10</v>
      </c>
      <c r="E28" s="37" t="s">
        <v>10</v>
      </c>
      <c r="F28" s="38" t="s">
        <v>10</v>
      </c>
      <c r="G28" s="71" t="s">
        <v>10</v>
      </c>
      <c r="H28" s="106"/>
    </row>
    <row r="29" spans="1:8" s="101" customFormat="1" ht="14.25" thickTop="1" thickBot="1">
      <c r="A29" s="91" t="s">
        <v>10</v>
      </c>
      <c r="B29" s="92" t="s">
        <v>65</v>
      </c>
      <c r="C29" s="93" t="s">
        <v>36</v>
      </c>
      <c r="D29" s="92" t="s">
        <v>10</v>
      </c>
      <c r="E29" s="28" t="s">
        <v>10</v>
      </c>
      <c r="F29" s="29" t="s">
        <v>10</v>
      </c>
      <c r="G29" s="30" t="s">
        <v>10</v>
      </c>
    </row>
    <row r="30" spans="1:8" s="101" customFormat="1" ht="15" thickBot="1">
      <c r="A30" s="75">
        <v>16</v>
      </c>
      <c r="B30" s="32"/>
      <c r="C30" s="94" t="s">
        <v>37</v>
      </c>
      <c r="D30" s="39" t="s">
        <v>89</v>
      </c>
      <c r="E30" s="40">
        <v>535</v>
      </c>
      <c r="F30" s="41"/>
      <c r="G30" s="73">
        <f>E30*$F30</f>
        <v>0</v>
      </c>
    </row>
    <row r="31" spans="1:8" s="101" customFormat="1" ht="13.5" thickBot="1">
      <c r="A31" s="16" t="s">
        <v>10</v>
      </c>
      <c r="B31" s="11" t="s">
        <v>14</v>
      </c>
      <c r="C31" s="42" t="s">
        <v>38</v>
      </c>
      <c r="D31" s="11" t="s">
        <v>10</v>
      </c>
      <c r="E31" s="11" t="s">
        <v>10</v>
      </c>
      <c r="F31" s="22" t="s">
        <v>10</v>
      </c>
      <c r="G31" s="17" t="s">
        <v>10</v>
      </c>
    </row>
    <row r="32" spans="1:8" s="101" customFormat="1" ht="15" thickBot="1">
      <c r="A32" s="72">
        <v>17</v>
      </c>
      <c r="B32" s="43"/>
      <c r="C32" s="95" t="s">
        <v>39</v>
      </c>
      <c r="D32" s="96" t="s">
        <v>89</v>
      </c>
      <c r="E32" s="97">
        <v>45</v>
      </c>
      <c r="F32" s="98"/>
      <c r="G32" s="99">
        <f>E32*$F32</f>
        <v>0</v>
      </c>
    </row>
    <row r="33" spans="1:8" s="101" customFormat="1" ht="14.25" thickTop="1" thickBot="1">
      <c r="A33" s="70" t="s">
        <v>10</v>
      </c>
      <c r="B33" s="332" t="s">
        <v>21</v>
      </c>
      <c r="C33" s="333" t="s">
        <v>34</v>
      </c>
      <c r="D33" s="334" t="s">
        <v>10</v>
      </c>
      <c r="E33" s="37" t="s">
        <v>10</v>
      </c>
      <c r="F33" s="38" t="s">
        <v>10</v>
      </c>
      <c r="G33" s="71" t="s">
        <v>10</v>
      </c>
      <c r="H33" s="106"/>
    </row>
    <row r="34" spans="1:8" s="101" customFormat="1" ht="14.25" thickTop="1" thickBot="1">
      <c r="A34" s="44" t="s">
        <v>10</v>
      </c>
      <c r="B34" s="45" t="s">
        <v>40</v>
      </c>
      <c r="C34" s="46" t="s">
        <v>41</v>
      </c>
      <c r="D34" s="190" t="s">
        <v>10</v>
      </c>
      <c r="E34" s="47" t="s">
        <v>10</v>
      </c>
      <c r="F34" s="48" t="s">
        <v>10</v>
      </c>
      <c r="G34" s="49" t="s">
        <v>10</v>
      </c>
    </row>
    <row r="35" spans="1:8" s="101" customFormat="1">
      <c r="A35" s="117">
        <v>18</v>
      </c>
      <c r="B35" s="15"/>
      <c r="C35" s="202" t="s">
        <v>82</v>
      </c>
      <c r="D35" s="43" t="s">
        <v>8</v>
      </c>
      <c r="E35" s="43">
        <v>25</v>
      </c>
      <c r="F35" s="203"/>
      <c r="G35" s="54">
        <f>E35*$F35</f>
        <v>0</v>
      </c>
    </row>
    <row r="36" spans="1:8" s="101" customFormat="1">
      <c r="A36" s="66">
        <v>19</v>
      </c>
      <c r="B36" s="15"/>
      <c r="C36" s="27" t="s">
        <v>66</v>
      </c>
      <c r="D36" s="13" t="s">
        <v>9</v>
      </c>
      <c r="E36" s="13">
        <v>6</v>
      </c>
      <c r="F36" s="14"/>
      <c r="G36" s="67">
        <f>E36*$F36</f>
        <v>0</v>
      </c>
    </row>
    <row r="37" spans="1:8" s="101" customFormat="1">
      <c r="A37" s="66">
        <v>20</v>
      </c>
      <c r="B37" s="32"/>
      <c r="C37" s="248" t="s">
        <v>144</v>
      </c>
      <c r="D37" s="13" t="s">
        <v>9</v>
      </c>
      <c r="E37" s="13">
        <v>12</v>
      </c>
      <c r="F37" s="14"/>
      <c r="G37" s="67">
        <f>E37*$F37</f>
        <v>0</v>
      </c>
    </row>
    <row r="38" spans="1:8" s="101" customFormat="1">
      <c r="A38" s="66">
        <v>21</v>
      </c>
      <c r="B38" s="32"/>
      <c r="C38" s="248" t="s">
        <v>145</v>
      </c>
      <c r="D38" s="13" t="s">
        <v>9</v>
      </c>
      <c r="E38" s="13">
        <v>12</v>
      </c>
      <c r="F38" s="14"/>
      <c r="G38" s="67">
        <f>E38*$F38</f>
        <v>0</v>
      </c>
    </row>
    <row r="39" spans="1:8" s="101" customFormat="1" ht="13.5" thickBot="1">
      <c r="A39" s="249">
        <v>22</v>
      </c>
      <c r="B39" s="250"/>
      <c r="C39" s="251" t="s">
        <v>123</v>
      </c>
      <c r="D39" s="252" t="s">
        <v>9</v>
      </c>
      <c r="E39" s="252">
        <v>5</v>
      </c>
      <c r="F39" s="253"/>
      <c r="G39" s="67">
        <f>E39*$F39</f>
        <v>0</v>
      </c>
    </row>
    <row r="40" spans="1:8" s="101" customFormat="1" ht="14.25" thickTop="1" thickBot="1">
      <c r="A40" s="231" t="s">
        <v>10</v>
      </c>
      <c r="B40" s="232" t="s">
        <v>44</v>
      </c>
      <c r="C40" s="233" t="s">
        <v>45</v>
      </c>
      <c r="D40" s="234" t="s">
        <v>10</v>
      </c>
      <c r="E40" s="235" t="s">
        <v>10</v>
      </c>
      <c r="F40" s="236" t="s">
        <v>10</v>
      </c>
      <c r="G40" s="237" t="s">
        <v>10</v>
      </c>
      <c r="H40" s="106"/>
    </row>
    <row r="41" spans="1:8" s="101" customFormat="1" ht="13.5" thickBot="1">
      <c r="A41" s="44" t="s">
        <v>10</v>
      </c>
      <c r="B41" s="45" t="s">
        <v>46</v>
      </c>
      <c r="C41" s="46" t="s">
        <v>47</v>
      </c>
      <c r="D41" s="190" t="s">
        <v>10</v>
      </c>
      <c r="E41" s="47" t="s">
        <v>10</v>
      </c>
      <c r="F41" s="48" t="s">
        <v>10</v>
      </c>
      <c r="G41" s="49" t="s">
        <v>10</v>
      </c>
    </row>
    <row r="42" spans="1:8" s="101" customFormat="1" ht="14.25">
      <c r="A42" s="238">
        <v>23</v>
      </c>
      <c r="B42" s="32"/>
      <c r="C42" s="123" t="s">
        <v>48</v>
      </c>
      <c r="D42" s="43" t="s">
        <v>143</v>
      </c>
      <c r="E42" s="239">
        <v>4450</v>
      </c>
      <c r="F42" s="124"/>
      <c r="G42" s="100">
        <f>E42*$F42</f>
        <v>0</v>
      </c>
    </row>
    <row r="43" spans="1:8" s="101" customFormat="1" ht="25.5">
      <c r="A43" s="126">
        <f>A42+1</f>
        <v>24</v>
      </c>
      <c r="B43" s="32"/>
      <c r="C43" s="227" t="s">
        <v>49</v>
      </c>
      <c r="D43" s="13" t="s">
        <v>143</v>
      </c>
      <c r="E43" s="107">
        <v>970</v>
      </c>
      <c r="F43" s="193"/>
      <c r="G43" s="67">
        <f>E43*$F43</f>
        <v>0</v>
      </c>
    </row>
    <row r="44" spans="1:8" s="101" customFormat="1" ht="26.25" thickBot="1">
      <c r="A44" s="228">
        <f>A43+1</f>
        <v>25</v>
      </c>
      <c r="B44" s="32"/>
      <c r="C44" s="229" t="s">
        <v>50</v>
      </c>
      <c r="D44" s="39" t="s">
        <v>143</v>
      </c>
      <c r="E44" s="230">
        <v>3480</v>
      </c>
      <c r="F44" s="226"/>
      <c r="G44" s="99">
        <f>E44*$F44</f>
        <v>0</v>
      </c>
    </row>
    <row r="45" spans="1:8" s="101" customFormat="1" ht="26.25" thickBot="1">
      <c r="A45" s="44" t="s">
        <v>10</v>
      </c>
      <c r="B45" s="45" t="s">
        <v>51</v>
      </c>
      <c r="C45" s="46" t="s">
        <v>59</v>
      </c>
      <c r="D45" s="190" t="s">
        <v>10</v>
      </c>
      <c r="E45" s="47" t="s">
        <v>10</v>
      </c>
      <c r="F45" s="48" t="s">
        <v>10</v>
      </c>
      <c r="G45" s="49" t="s">
        <v>10</v>
      </c>
    </row>
    <row r="46" spans="1:8" s="101" customFormat="1" ht="38.25">
      <c r="A46" s="191">
        <f>A44+1</f>
        <v>26</v>
      </c>
      <c r="B46" s="132"/>
      <c r="C46" s="50" t="s">
        <v>141</v>
      </c>
      <c r="D46" s="192" t="s">
        <v>88</v>
      </c>
      <c r="E46" s="34">
        <v>2630</v>
      </c>
      <c r="F46" s="211"/>
      <c r="G46" s="69">
        <f>E46*$F46</f>
        <v>0</v>
      </c>
    </row>
    <row r="47" spans="1:8" s="101" customFormat="1" ht="26.25" thickBot="1">
      <c r="A47" s="223">
        <v>27</v>
      </c>
      <c r="B47" s="132"/>
      <c r="C47" s="224" t="s">
        <v>134</v>
      </c>
      <c r="D47" s="225" t="s">
        <v>88</v>
      </c>
      <c r="E47" s="97">
        <v>1070</v>
      </c>
      <c r="F47" s="226"/>
      <c r="G47" s="99">
        <f>E47*$F47</f>
        <v>0</v>
      </c>
    </row>
    <row r="48" spans="1:8" s="101" customFormat="1" ht="26.25" thickBot="1">
      <c r="A48" s="44" t="s">
        <v>10</v>
      </c>
      <c r="B48" s="45" t="s">
        <v>52</v>
      </c>
      <c r="C48" s="46" t="s">
        <v>64</v>
      </c>
      <c r="D48" s="190" t="s">
        <v>10</v>
      </c>
      <c r="E48" s="47" t="s">
        <v>10</v>
      </c>
      <c r="F48" s="48" t="s">
        <v>10</v>
      </c>
      <c r="G48" s="49" t="s">
        <v>10</v>
      </c>
    </row>
    <row r="49" spans="1:248" s="101" customFormat="1" ht="39" thickBot="1">
      <c r="A49" s="128">
        <v>28</v>
      </c>
      <c r="B49" s="222"/>
      <c r="C49" s="129" t="s">
        <v>142</v>
      </c>
      <c r="D49" s="39" t="s">
        <v>143</v>
      </c>
      <c r="E49" s="130">
        <v>950</v>
      </c>
      <c r="F49" s="51"/>
      <c r="G49" s="73">
        <f>E49*$F49</f>
        <v>0</v>
      </c>
    </row>
    <row r="50" spans="1:248" s="101" customFormat="1" ht="13.5" thickBot="1">
      <c r="A50" s="44" t="s">
        <v>10</v>
      </c>
      <c r="B50" s="45" t="s">
        <v>84</v>
      </c>
      <c r="C50" s="46" t="s">
        <v>85</v>
      </c>
      <c r="D50" s="190" t="s">
        <v>10</v>
      </c>
      <c r="E50" s="47" t="s">
        <v>10</v>
      </c>
      <c r="F50" s="48" t="s">
        <v>10</v>
      </c>
      <c r="G50" s="78" t="s">
        <v>10</v>
      </c>
    </row>
    <row r="51" spans="1:248" s="101" customFormat="1" ht="25.5">
      <c r="A51" s="122">
        <f>A49+1</f>
        <v>29</v>
      </c>
      <c r="B51" s="15"/>
      <c r="C51" s="202" t="s">
        <v>135</v>
      </c>
      <c r="D51" s="124" t="s">
        <v>88</v>
      </c>
      <c r="E51" s="124">
        <v>15</v>
      </c>
      <c r="F51" s="203"/>
      <c r="G51" s="54">
        <f>E51*$F51</f>
        <v>0</v>
      </c>
    </row>
    <row r="52" spans="1:248" s="101" customFormat="1" ht="26.25" thickBot="1">
      <c r="A52" s="122">
        <v>30</v>
      </c>
      <c r="B52" s="15"/>
      <c r="C52" s="202" t="s">
        <v>136</v>
      </c>
      <c r="D52" s="124" t="s">
        <v>88</v>
      </c>
      <c r="E52" s="124">
        <v>65</v>
      </c>
      <c r="F52" s="203"/>
      <c r="G52" s="54">
        <f>E52*$F52</f>
        <v>0</v>
      </c>
    </row>
    <row r="53" spans="1:248" s="101" customFormat="1" ht="13.5" thickBot="1">
      <c r="A53" s="44" t="s">
        <v>10</v>
      </c>
      <c r="B53" s="45" t="s">
        <v>58</v>
      </c>
      <c r="C53" s="46" t="s">
        <v>53</v>
      </c>
      <c r="D53" s="190" t="s">
        <v>10</v>
      </c>
      <c r="E53" s="47" t="s">
        <v>10</v>
      </c>
      <c r="F53" s="48" t="s">
        <v>10</v>
      </c>
      <c r="G53" s="49" t="s">
        <v>10</v>
      </c>
    </row>
    <row r="54" spans="1:248" s="101" customFormat="1" ht="15" thickBot="1">
      <c r="A54" s="195">
        <v>31</v>
      </c>
      <c r="B54" s="32"/>
      <c r="C54" s="222" t="s">
        <v>129</v>
      </c>
      <c r="D54" s="127" t="s">
        <v>143</v>
      </c>
      <c r="E54" s="34">
        <v>940</v>
      </c>
      <c r="F54" s="127"/>
      <c r="G54" s="54">
        <f>E54*$F54</f>
        <v>0</v>
      </c>
    </row>
    <row r="55" spans="1:248" s="101" customFormat="1" ht="14.25" thickTop="1" thickBot="1">
      <c r="A55" s="172" t="s">
        <v>10</v>
      </c>
      <c r="B55" s="173" t="s">
        <v>22</v>
      </c>
      <c r="C55" s="174" t="s">
        <v>1</v>
      </c>
      <c r="D55" s="175" t="s">
        <v>10</v>
      </c>
      <c r="E55" s="176" t="s">
        <v>10</v>
      </c>
      <c r="F55" s="177" t="s">
        <v>10</v>
      </c>
      <c r="G55" s="178" t="s">
        <v>10</v>
      </c>
      <c r="H55" s="106"/>
    </row>
    <row r="56" spans="1:248" s="101" customFormat="1" ht="14.25" thickTop="1" thickBot="1">
      <c r="A56" s="44" t="s">
        <v>10</v>
      </c>
      <c r="B56" s="45" t="s">
        <v>74</v>
      </c>
      <c r="C56" s="46" t="s">
        <v>75</v>
      </c>
      <c r="D56" s="52" t="s">
        <v>10</v>
      </c>
      <c r="E56" s="47" t="s">
        <v>10</v>
      </c>
      <c r="F56" s="48" t="s">
        <v>10</v>
      </c>
      <c r="G56" s="78" t="s">
        <v>10</v>
      </c>
      <c r="H56" s="15"/>
      <c r="I56" s="15"/>
      <c r="J56" s="20"/>
      <c r="K56" s="21"/>
      <c r="L56" s="15"/>
      <c r="M56" s="20"/>
      <c r="N56" s="21"/>
      <c r="O56" s="15"/>
      <c r="P56" s="20"/>
      <c r="Q56" s="21"/>
      <c r="R56" s="15"/>
      <c r="S56" s="20"/>
      <c r="T56" s="21"/>
      <c r="U56" s="15"/>
      <c r="V56" s="20"/>
      <c r="W56" s="21"/>
      <c r="X56" s="15"/>
      <c r="Y56" s="20"/>
      <c r="Z56" s="21"/>
      <c r="AA56" s="15"/>
      <c r="AB56" s="20"/>
      <c r="AC56" s="21"/>
      <c r="AD56" s="15"/>
      <c r="AE56" s="20"/>
      <c r="AF56" s="21"/>
      <c r="AG56" s="15"/>
      <c r="AH56" s="20"/>
      <c r="AI56" s="21"/>
      <c r="AJ56" s="15"/>
      <c r="AK56" s="20"/>
      <c r="AL56" s="21"/>
      <c r="AM56" s="15"/>
      <c r="AN56" s="20"/>
      <c r="AO56" s="21"/>
      <c r="AP56" s="15"/>
      <c r="AQ56" s="20"/>
      <c r="AR56" s="21"/>
      <c r="AS56" s="15"/>
      <c r="AT56" s="20"/>
      <c r="AU56" s="21"/>
      <c r="AV56" s="15"/>
      <c r="AW56" s="20"/>
      <c r="AX56" s="21"/>
      <c r="AY56" s="15"/>
      <c r="AZ56" s="20"/>
      <c r="BA56" s="21"/>
      <c r="BB56" s="15"/>
      <c r="BC56" s="20"/>
      <c r="BD56" s="21"/>
      <c r="BE56" s="15"/>
      <c r="BF56" s="20"/>
      <c r="BG56" s="21"/>
      <c r="BH56" s="15"/>
      <c r="BI56" s="20"/>
      <c r="BJ56" s="21"/>
      <c r="BK56" s="15"/>
      <c r="BL56" s="20"/>
      <c r="BM56" s="21"/>
      <c r="BN56" s="15"/>
      <c r="BO56" s="20"/>
      <c r="BP56" s="21"/>
      <c r="BQ56" s="15"/>
      <c r="BR56" s="20"/>
      <c r="BS56" s="21"/>
      <c r="BT56" s="15"/>
      <c r="BU56" s="20"/>
      <c r="BV56" s="21"/>
      <c r="BW56" s="15"/>
      <c r="BX56" s="20"/>
      <c r="BY56" s="21"/>
      <c r="BZ56" s="15"/>
      <c r="CA56" s="20"/>
      <c r="CB56" s="21"/>
      <c r="CC56" s="15"/>
      <c r="CD56" s="20"/>
      <c r="CE56" s="21"/>
      <c r="CF56" s="15"/>
      <c r="CG56" s="20"/>
      <c r="CH56" s="21"/>
      <c r="CI56" s="15"/>
      <c r="CJ56" s="20"/>
      <c r="CK56" s="21"/>
      <c r="CL56" s="15"/>
      <c r="CM56" s="20"/>
      <c r="CN56" s="21"/>
      <c r="CO56" s="15"/>
      <c r="CP56" s="20"/>
      <c r="CQ56" s="21"/>
      <c r="CR56" s="15"/>
      <c r="CS56" s="20"/>
      <c r="CT56" s="21"/>
      <c r="CU56" s="15"/>
      <c r="CV56" s="20"/>
      <c r="CW56" s="21"/>
      <c r="CX56" s="15"/>
      <c r="CY56" s="20"/>
      <c r="CZ56" s="21"/>
      <c r="DA56" s="15"/>
      <c r="DB56" s="20"/>
      <c r="DC56" s="21"/>
      <c r="DD56" s="15"/>
      <c r="DE56" s="20"/>
      <c r="DF56" s="21"/>
      <c r="DG56" s="15"/>
      <c r="DH56" s="20"/>
      <c r="DI56" s="21"/>
      <c r="DJ56" s="15"/>
      <c r="DK56" s="20"/>
      <c r="DL56" s="21"/>
      <c r="DM56" s="15"/>
      <c r="DN56" s="20"/>
      <c r="DO56" s="21"/>
      <c r="DP56" s="15"/>
      <c r="DQ56" s="20"/>
      <c r="DR56" s="21"/>
      <c r="DS56" s="15"/>
      <c r="DT56" s="20"/>
      <c r="DU56" s="21"/>
      <c r="DV56" s="15"/>
      <c r="DW56" s="20"/>
      <c r="DX56" s="21"/>
      <c r="DY56" s="15"/>
      <c r="DZ56" s="20"/>
      <c r="EA56" s="21"/>
      <c r="EB56" s="15"/>
      <c r="EC56" s="20"/>
      <c r="ED56" s="21"/>
      <c r="EE56" s="15"/>
      <c r="EF56" s="20"/>
      <c r="EG56" s="21"/>
      <c r="EH56" s="15"/>
      <c r="EI56" s="20"/>
      <c r="EJ56" s="21"/>
      <c r="EK56" s="15"/>
      <c r="EL56" s="20"/>
      <c r="EM56" s="21"/>
      <c r="EN56" s="15"/>
      <c r="EO56" s="20"/>
      <c r="EP56" s="21"/>
      <c r="EQ56" s="15"/>
      <c r="ER56" s="20"/>
      <c r="ES56" s="21"/>
      <c r="ET56" s="15"/>
      <c r="EU56" s="20"/>
      <c r="EV56" s="21"/>
      <c r="EW56" s="15"/>
      <c r="EX56" s="20"/>
      <c r="EY56" s="21"/>
      <c r="EZ56" s="15"/>
      <c r="FA56" s="20"/>
      <c r="FB56" s="21"/>
      <c r="FC56" s="15"/>
      <c r="FD56" s="20"/>
      <c r="FE56" s="21"/>
      <c r="FF56" s="15"/>
      <c r="FG56" s="20"/>
      <c r="FH56" s="21"/>
      <c r="FI56" s="15"/>
      <c r="FJ56" s="20"/>
      <c r="FK56" s="21"/>
      <c r="FL56" s="15"/>
      <c r="FM56" s="20"/>
      <c r="FN56" s="21"/>
      <c r="FO56" s="15"/>
      <c r="FP56" s="20"/>
      <c r="FQ56" s="21"/>
      <c r="FR56" s="15"/>
      <c r="FS56" s="20"/>
      <c r="FT56" s="21"/>
      <c r="FU56" s="15"/>
      <c r="FV56" s="20"/>
      <c r="FW56" s="21"/>
      <c r="FX56" s="15"/>
      <c r="FY56" s="20"/>
      <c r="FZ56" s="21"/>
      <c r="GA56" s="15"/>
      <c r="GB56" s="20"/>
      <c r="GC56" s="21"/>
      <c r="GD56" s="15"/>
      <c r="GE56" s="20"/>
      <c r="GF56" s="21"/>
      <c r="GG56" s="15"/>
      <c r="GH56" s="20"/>
      <c r="GI56" s="21"/>
      <c r="GJ56" s="15"/>
      <c r="GK56" s="20"/>
      <c r="GL56" s="21"/>
      <c r="GM56" s="15"/>
      <c r="GN56" s="20"/>
      <c r="GO56" s="21"/>
      <c r="GP56" s="15"/>
      <c r="GQ56" s="20"/>
      <c r="GR56" s="21"/>
      <c r="GS56" s="15"/>
      <c r="GT56" s="20"/>
      <c r="GU56" s="21"/>
      <c r="GV56" s="15"/>
      <c r="GW56" s="20"/>
      <c r="GX56" s="21"/>
      <c r="GY56" s="15"/>
      <c r="GZ56" s="20"/>
      <c r="HA56" s="21"/>
      <c r="HB56" s="15"/>
      <c r="HC56" s="20"/>
      <c r="HD56" s="21"/>
      <c r="HE56" s="15"/>
      <c r="HF56" s="20"/>
      <c r="HG56" s="21"/>
      <c r="HH56" s="15"/>
      <c r="HI56" s="20"/>
      <c r="HJ56" s="21"/>
      <c r="HK56" s="15"/>
      <c r="HL56" s="20"/>
      <c r="HM56" s="21"/>
      <c r="HN56" s="15"/>
      <c r="HO56" s="20"/>
      <c r="HP56" s="21"/>
      <c r="HQ56" s="15"/>
      <c r="HR56" s="20"/>
      <c r="HS56" s="21"/>
      <c r="HT56" s="15"/>
      <c r="HU56" s="20"/>
      <c r="HV56" s="21"/>
      <c r="HW56" s="15"/>
      <c r="HX56" s="20"/>
      <c r="HY56" s="21"/>
      <c r="HZ56" s="15"/>
      <c r="IA56" s="20"/>
      <c r="IB56" s="21"/>
      <c r="IC56" s="15"/>
      <c r="ID56" s="20"/>
      <c r="IE56" s="21"/>
      <c r="IF56" s="15"/>
      <c r="IG56" s="20"/>
      <c r="IH56" s="21"/>
      <c r="II56" s="15"/>
      <c r="IJ56" s="20"/>
      <c r="IK56" s="21"/>
      <c r="IL56" s="15"/>
      <c r="IM56" s="20"/>
      <c r="IN56" s="21"/>
    </row>
    <row r="57" spans="1:248" s="101" customFormat="1" ht="26.25" thickBot="1">
      <c r="A57" s="147">
        <f>A54+1</f>
        <v>32</v>
      </c>
      <c r="B57" s="148"/>
      <c r="C57" s="149" t="s">
        <v>83</v>
      </c>
      <c r="D57" s="148" t="s">
        <v>88</v>
      </c>
      <c r="E57" s="148">
        <v>80</v>
      </c>
      <c r="F57" s="150"/>
      <c r="G57" s="151">
        <f>E57*$F57</f>
        <v>0</v>
      </c>
      <c r="H57" s="15"/>
      <c r="I57" s="15"/>
      <c r="J57" s="20"/>
      <c r="K57" s="21"/>
      <c r="L57" s="15"/>
      <c r="M57" s="20"/>
      <c r="N57" s="21"/>
      <c r="O57" s="15"/>
      <c r="P57" s="20"/>
      <c r="Q57" s="21"/>
      <c r="R57" s="15"/>
      <c r="S57" s="20"/>
      <c r="T57" s="21"/>
      <c r="U57" s="15"/>
      <c r="V57" s="20"/>
      <c r="W57" s="21"/>
      <c r="X57" s="15"/>
      <c r="Y57" s="20"/>
      <c r="Z57" s="21"/>
      <c r="AA57" s="15"/>
      <c r="AB57" s="20"/>
      <c r="AC57" s="21"/>
      <c r="AD57" s="15"/>
      <c r="AE57" s="20"/>
      <c r="AF57" s="21"/>
      <c r="AG57" s="15"/>
      <c r="AH57" s="20"/>
      <c r="AI57" s="21"/>
      <c r="AJ57" s="15"/>
      <c r="AK57" s="20"/>
      <c r="AL57" s="21"/>
      <c r="AM57" s="15"/>
      <c r="AN57" s="20"/>
      <c r="AO57" s="21"/>
      <c r="AP57" s="15"/>
      <c r="AQ57" s="20"/>
      <c r="AR57" s="21"/>
      <c r="AS57" s="15"/>
      <c r="AT57" s="20"/>
      <c r="AU57" s="21"/>
      <c r="AV57" s="15"/>
      <c r="AW57" s="20"/>
      <c r="AX57" s="21"/>
      <c r="AY57" s="15"/>
      <c r="AZ57" s="20"/>
      <c r="BA57" s="21"/>
      <c r="BB57" s="15"/>
      <c r="BC57" s="20"/>
      <c r="BD57" s="21"/>
      <c r="BE57" s="15"/>
      <c r="BF57" s="20"/>
      <c r="BG57" s="21"/>
      <c r="BH57" s="15"/>
      <c r="BI57" s="20"/>
      <c r="BJ57" s="21"/>
      <c r="BK57" s="15"/>
      <c r="BL57" s="20"/>
      <c r="BM57" s="21"/>
      <c r="BN57" s="15"/>
      <c r="BO57" s="20"/>
      <c r="BP57" s="21"/>
      <c r="BQ57" s="15"/>
      <c r="BR57" s="20"/>
      <c r="BS57" s="21"/>
      <c r="BT57" s="15"/>
      <c r="BU57" s="20"/>
      <c r="BV57" s="21"/>
      <c r="BW57" s="15"/>
      <c r="BX57" s="20"/>
      <c r="BY57" s="21"/>
      <c r="BZ57" s="15"/>
      <c r="CA57" s="20"/>
      <c r="CB57" s="21"/>
      <c r="CC57" s="15"/>
      <c r="CD57" s="20"/>
      <c r="CE57" s="21"/>
      <c r="CF57" s="15"/>
      <c r="CG57" s="20"/>
      <c r="CH57" s="21"/>
      <c r="CI57" s="15"/>
      <c r="CJ57" s="20"/>
      <c r="CK57" s="21"/>
      <c r="CL57" s="15"/>
      <c r="CM57" s="20"/>
      <c r="CN57" s="21"/>
      <c r="CO57" s="15"/>
      <c r="CP57" s="20"/>
      <c r="CQ57" s="21"/>
      <c r="CR57" s="15"/>
      <c r="CS57" s="20"/>
      <c r="CT57" s="21"/>
      <c r="CU57" s="15"/>
      <c r="CV57" s="20"/>
      <c r="CW57" s="21"/>
      <c r="CX57" s="15"/>
      <c r="CY57" s="20"/>
      <c r="CZ57" s="21"/>
      <c r="DA57" s="15"/>
      <c r="DB57" s="20"/>
      <c r="DC57" s="21"/>
      <c r="DD57" s="15"/>
      <c r="DE57" s="20"/>
      <c r="DF57" s="21"/>
      <c r="DG57" s="15"/>
      <c r="DH57" s="20"/>
      <c r="DI57" s="21"/>
      <c r="DJ57" s="15"/>
      <c r="DK57" s="20"/>
      <c r="DL57" s="21"/>
      <c r="DM57" s="15"/>
      <c r="DN57" s="20"/>
      <c r="DO57" s="21"/>
      <c r="DP57" s="15"/>
      <c r="DQ57" s="20"/>
      <c r="DR57" s="21"/>
      <c r="DS57" s="15"/>
      <c r="DT57" s="20"/>
      <c r="DU57" s="21"/>
      <c r="DV57" s="15"/>
      <c r="DW57" s="20"/>
      <c r="DX57" s="21"/>
      <c r="DY57" s="15"/>
      <c r="DZ57" s="20"/>
      <c r="EA57" s="21"/>
      <c r="EB57" s="15"/>
      <c r="EC57" s="20"/>
      <c r="ED57" s="21"/>
      <c r="EE57" s="15"/>
      <c r="EF57" s="20"/>
      <c r="EG57" s="21"/>
      <c r="EH57" s="15"/>
      <c r="EI57" s="20"/>
      <c r="EJ57" s="21"/>
      <c r="EK57" s="15"/>
      <c r="EL57" s="20"/>
      <c r="EM57" s="21"/>
      <c r="EN57" s="15"/>
      <c r="EO57" s="20"/>
      <c r="EP57" s="21"/>
      <c r="EQ57" s="15"/>
      <c r="ER57" s="20"/>
      <c r="ES57" s="21"/>
      <c r="ET57" s="15"/>
      <c r="EU57" s="20"/>
      <c r="EV57" s="21"/>
      <c r="EW57" s="15"/>
      <c r="EX57" s="20"/>
      <c r="EY57" s="21"/>
      <c r="EZ57" s="15"/>
      <c r="FA57" s="20"/>
      <c r="FB57" s="21"/>
      <c r="FC57" s="15"/>
      <c r="FD57" s="20"/>
      <c r="FE57" s="21"/>
      <c r="FF57" s="15"/>
      <c r="FG57" s="20"/>
      <c r="FH57" s="21"/>
      <c r="FI57" s="15"/>
      <c r="FJ57" s="20"/>
      <c r="FK57" s="21"/>
      <c r="FL57" s="15"/>
      <c r="FM57" s="20"/>
      <c r="FN57" s="21"/>
      <c r="FO57" s="15"/>
      <c r="FP57" s="20"/>
      <c r="FQ57" s="21"/>
      <c r="FR57" s="15"/>
      <c r="FS57" s="20"/>
      <c r="FT57" s="21"/>
      <c r="FU57" s="15"/>
      <c r="FV57" s="20"/>
      <c r="FW57" s="21"/>
      <c r="FX57" s="15"/>
      <c r="FY57" s="20"/>
      <c r="FZ57" s="21"/>
      <c r="GA57" s="15"/>
      <c r="GB57" s="20"/>
      <c r="GC57" s="21"/>
      <c r="GD57" s="15"/>
      <c r="GE57" s="20"/>
      <c r="GF57" s="21"/>
      <c r="GG57" s="15"/>
      <c r="GH57" s="20"/>
      <c r="GI57" s="21"/>
      <c r="GJ57" s="15"/>
      <c r="GK57" s="20"/>
      <c r="GL57" s="21"/>
      <c r="GM57" s="15"/>
      <c r="GN57" s="20"/>
      <c r="GO57" s="21"/>
      <c r="GP57" s="15"/>
      <c r="GQ57" s="20"/>
      <c r="GR57" s="21"/>
      <c r="GS57" s="15"/>
      <c r="GT57" s="20"/>
      <c r="GU57" s="21"/>
      <c r="GV57" s="15"/>
      <c r="GW57" s="20"/>
      <c r="GX57" s="21"/>
      <c r="GY57" s="15"/>
      <c r="GZ57" s="20"/>
      <c r="HA57" s="21"/>
      <c r="HB57" s="15"/>
      <c r="HC57" s="20"/>
      <c r="HD57" s="21"/>
      <c r="HE57" s="15"/>
      <c r="HF57" s="20"/>
      <c r="HG57" s="21"/>
      <c r="HH57" s="15"/>
      <c r="HI57" s="20"/>
      <c r="HJ57" s="21"/>
      <c r="HK57" s="15"/>
      <c r="HL57" s="20"/>
      <c r="HM57" s="21"/>
      <c r="HN57" s="15"/>
      <c r="HO57" s="20"/>
      <c r="HP57" s="21"/>
      <c r="HQ57" s="15"/>
      <c r="HR57" s="20"/>
      <c r="HS57" s="21"/>
      <c r="HT57" s="15"/>
      <c r="HU57" s="20"/>
      <c r="HV57" s="21"/>
      <c r="HW57" s="15"/>
      <c r="HX57" s="20"/>
      <c r="HY57" s="21"/>
      <c r="HZ57" s="15"/>
      <c r="IA57" s="20"/>
      <c r="IB57" s="21"/>
      <c r="IC57" s="15"/>
      <c r="ID57" s="20"/>
      <c r="IE57" s="21"/>
      <c r="IF57" s="15"/>
      <c r="IG57" s="20"/>
      <c r="IH57" s="21"/>
      <c r="II57" s="15"/>
      <c r="IJ57" s="20"/>
      <c r="IK57" s="21"/>
      <c r="IL57" s="15"/>
      <c r="IM57" s="20"/>
      <c r="IN57" s="21"/>
    </row>
    <row r="58" spans="1:248" s="101" customFormat="1" ht="13.5" thickBot="1">
      <c r="A58" s="44" t="s">
        <v>10</v>
      </c>
      <c r="B58" s="45" t="s">
        <v>69</v>
      </c>
      <c r="C58" s="46" t="s">
        <v>54</v>
      </c>
      <c r="D58" s="52" t="s">
        <v>10</v>
      </c>
      <c r="E58" s="47" t="s">
        <v>10</v>
      </c>
      <c r="F58" s="48" t="s">
        <v>10</v>
      </c>
      <c r="G58" s="49" t="s">
        <v>10</v>
      </c>
      <c r="H58" s="15"/>
      <c r="I58" s="15"/>
      <c r="J58" s="20"/>
      <c r="K58" s="21"/>
      <c r="L58" s="15"/>
      <c r="M58" s="20"/>
      <c r="N58" s="21"/>
      <c r="O58" s="15"/>
      <c r="P58" s="20"/>
      <c r="Q58" s="21"/>
      <c r="R58" s="15"/>
      <c r="S58" s="20"/>
      <c r="T58" s="21"/>
      <c r="U58" s="15"/>
      <c r="V58" s="20"/>
      <c r="W58" s="21"/>
      <c r="X58" s="15"/>
      <c r="Y58" s="20"/>
      <c r="Z58" s="21"/>
      <c r="AA58" s="15"/>
      <c r="AB58" s="20"/>
      <c r="AC58" s="21"/>
      <c r="AD58" s="15"/>
      <c r="AE58" s="20"/>
      <c r="AF58" s="21"/>
      <c r="AG58" s="15"/>
      <c r="AH58" s="20"/>
      <c r="AI58" s="21"/>
      <c r="AJ58" s="15"/>
      <c r="AK58" s="20"/>
      <c r="AL58" s="21"/>
      <c r="AM58" s="15"/>
      <c r="AN58" s="20"/>
      <c r="AO58" s="21"/>
      <c r="AP58" s="15"/>
      <c r="AQ58" s="20"/>
      <c r="AR58" s="21"/>
      <c r="AS58" s="15"/>
      <c r="AT58" s="20"/>
      <c r="AU58" s="21"/>
      <c r="AV58" s="15"/>
      <c r="AW58" s="20"/>
      <c r="AX58" s="21"/>
      <c r="AY58" s="15"/>
      <c r="AZ58" s="20"/>
      <c r="BA58" s="21"/>
      <c r="BB58" s="15"/>
      <c r="BC58" s="20"/>
      <c r="BD58" s="21"/>
      <c r="BE58" s="15"/>
      <c r="BF58" s="20"/>
      <c r="BG58" s="21"/>
      <c r="BH58" s="15"/>
      <c r="BI58" s="20"/>
      <c r="BJ58" s="21"/>
      <c r="BK58" s="15"/>
      <c r="BL58" s="20"/>
      <c r="BM58" s="21"/>
      <c r="BN58" s="15"/>
      <c r="BO58" s="20"/>
      <c r="BP58" s="21"/>
      <c r="BQ58" s="15"/>
      <c r="BR58" s="20"/>
      <c r="BS58" s="21"/>
      <c r="BT58" s="15"/>
      <c r="BU58" s="20"/>
      <c r="BV58" s="21"/>
      <c r="BW58" s="15"/>
      <c r="BX58" s="20"/>
      <c r="BY58" s="21"/>
      <c r="BZ58" s="15"/>
      <c r="CA58" s="20"/>
      <c r="CB58" s="21"/>
      <c r="CC58" s="15"/>
      <c r="CD58" s="20"/>
      <c r="CE58" s="21"/>
      <c r="CF58" s="15"/>
      <c r="CG58" s="20"/>
      <c r="CH58" s="21"/>
      <c r="CI58" s="15"/>
      <c r="CJ58" s="20"/>
      <c r="CK58" s="21"/>
      <c r="CL58" s="15"/>
      <c r="CM58" s="20"/>
      <c r="CN58" s="21"/>
      <c r="CO58" s="15"/>
      <c r="CP58" s="20"/>
      <c r="CQ58" s="21"/>
      <c r="CR58" s="15"/>
      <c r="CS58" s="20"/>
      <c r="CT58" s="21"/>
      <c r="CU58" s="15"/>
      <c r="CV58" s="20"/>
      <c r="CW58" s="21"/>
      <c r="CX58" s="15"/>
      <c r="CY58" s="20"/>
      <c r="CZ58" s="21"/>
      <c r="DA58" s="15"/>
      <c r="DB58" s="20"/>
      <c r="DC58" s="21"/>
      <c r="DD58" s="15"/>
      <c r="DE58" s="20"/>
      <c r="DF58" s="21"/>
      <c r="DG58" s="15"/>
      <c r="DH58" s="20"/>
      <c r="DI58" s="21"/>
      <c r="DJ58" s="15"/>
      <c r="DK58" s="20"/>
      <c r="DL58" s="21"/>
      <c r="DM58" s="15"/>
      <c r="DN58" s="20"/>
      <c r="DO58" s="21"/>
      <c r="DP58" s="15"/>
      <c r="DQ58" s="20"/>
      <c r="DR58" s="21"/>
      <c r="DS58" s="15"/>
      <c r="DT58" s="20"/>
      <c r="DU58" s="21"/>
      <c r="DV58" s="15"/>
      <c r="DW58" s="20"/>
      <c r="DX58" s="21"/>
      <c r="DY58" s="15"/>
      <c r="DZ58" s="20"/>
      <c r="EA58" s="21"/>
      <c r="EB58" s="15"/>
      <c r="EC58" s="20"/>
      <c r="ED58" s="21"/>
      <c r="EE58" s="15"/>
      <c r="EF58" s="20"/>
      <c r="EG58" s="21"/>
      <c r="EH58" s="15"/>
      <c r="EI58" s="20"/>
      <c r="EJ58" s="21"/>
      <c r="EK58" s="15"/>
      <c r="EL58" s="20"/>
      <c r="EM58" s="21"/>
      <c r="EN58" s="15"/>
      <c r="EO58" s="20"/>
      <c r="EP58" s="21"/>
      <c r="EQ58" s="15"/>
      <c r="ER58" s="20"/>
      <c r="ES58" s="21"/>
      <c r="ET58" s="15"/>
      <c r="EU58" s="20"/>
      <c r="EV58" s="21"/>
      <c r="EW58" s="15"/>
      <c r="EX58" s="20"/>
      <c r="EY58" s="21"/>
      <c r="EZ58" s="15"/>
      <c r="FA58" s="20"/>
      <c r="FB58" s="21"/>
      <c r="FC58" s="15"/>
      <c r="FD58" s="20"/>
      <c r="FE58" s="21"/>
      <c r="FF58" s="15"/>
      <c r="FG58" s="20"/>
      <c r="FH58" s="21"/>
      <c r="FI58" s="15"/>
      <c r="FJ58" s="20"/>
      <c r="FK58" s="21"/>
      <c r="FL58" s="15"/>
      <c r="FM58" s="20"/>
      <c r="FN58" s="21"/>
      <c r="FO58" s="15"/>
      <c r="FP58" s="20"/>
      <c r="FQ58" s="21"/>
      <c r="FR58" s="15"/>
      <c r="FS58" s="20"/>
      <c r="FT58" s="21"/>
      <c r="FU58" s="15"/>
      <c r="FV58" s="20"/>
      <c r="FW58" s="21"/>
      <c r="FX58" s="15"/>
      <c r="FY58" s="20"/>
      <c r="FZ58" s="21"/>
      <c r="GA58" s="15"/>
      <c r="GB58" s="20"/>
      <c r="GC58" s="21"/>
      <c r="GD58" s="15"/>
      <c r="GE58" s="20"/>
      <c r="GF58" s="21"/>
      <c r="GG58" s="15"/>
      <c r="GH58" s="20"/>
      <c r="GI58" s="21"/>
      <c r="GJ58" s="15"/>
      <c r="GK58" s="20"/>
      <c r="GL58" s="21"/>
      <c r="GM58" s="15"/>
      <c r="GN58" s="20"/>
      <c r="GO58" s="21"/>
      <c r="GP58" s="15"/>
      <c r="GQ58" s="20"/>
      <c r="GR58" s="21"/>
      <c r="GS58" s="15"/>
      <c r="GT58" s="20"/>
      <c r="GU58" s="21"/>
      <c r="GV58" s="15"/>
      <c r="GW58" s="20"/>
      <c r="GX58" s="21"/>
      <c r="GY58" s="15"/>
      <c r="GZ58" s="20"/>
      <c r="HA58" s="21"/>
      <c r="HB58" s="15"/>
      <c r="HC58" s="20"/>
      <c r="HD58" s="21"/>
      <c r="HE58" s="15"/>
      <c r="HF58" s="20"/>
      <c r="HG58" s="21"/>
      <c r="HH58" s="15"/>
      <c r="HI58" s="20"/>
      <c r="HJ58" s="21"/>
      <c r="HK58" s="15"/>
      <c r="HL58" s="20"/>
      <c r="HM58" s="21"/>
      <c r="HN58" s="15"/>
      <c r="HO58" s="20"/>
      <c r="HP58" s="21"/>
      <c r="HQ58" s="15"/>
      <c r="HR58" s="20"/>
      <c r="HS58" s="21"/>
      <c r="HT58" s="15"/>
      <c r="HU58" s="20"/>
      <c r="HV58" s="21"/>
      <c r="HW58" s="15"/>
      <c r="HX58" s="20"/>
      <c r="HY58" s="21"/>
      <c r="HZ58" s="15"/>
      <c r="IA58" s="20"/>
      <c r="IB58" s="21"/>
      <c r="IC58" s="15"/>
      <c r="ID58" s="20"/>
      <c r="IE58" s="21"/>
      <c r="IF58" s="15"/>
      <c r="IG58" s="20"/>
      <c r="IH58" s="21"/>
      <c r="II58" s="15"/>
      <c r="IJ58" s="20"/>
      <c r="IK58" s="21"/>
      <c r="IL58" s="15"/>
      <c r="IM58" s="20"/>
      <c r="IN58" s="21"/>
    </row>
    <row r="59" spans="1:248" s="101" customFormat="1" ht="26.25" thickBot="1">
      <c r="A59" s="74">
        <v>33</v>
      </c>
      <c r="B59" s="114"/>
      <c r="C59" s="115" t="s">
        <v>127</v>
      </c>
      <c r="D59" s="111" t="s">
        <v>88</v>
      </c>
      <c r="E59" s="112">
        <v>2550</v>
      </c>
      <c r="F59" s="116"/>
      <c r="G59" s="100">
        <f>E59*$F59</f>
        <v>0</v>
      </c>
    </row>
    <row r="60" spans="1:248" s="101" customFormat="1" ht="13.5" thickBot="1">
      <c r="A60" s="44" t="s">
        <v>10</v>
      </c>
      <c r="B60" s="45" t="s">
        <v>70</v>
      </c>
      <c r="C60" s="46" t="s">
        <v>57</v>
      </c>
      <c r="D60" s="52" t="s">
        <v>10</v>
      </c>
      <c r="E60" s="47" t="s">
        <v>10</v>
      </c>
      <c r="F60" s="48" t="s">
        <v>10</v>
      </c>
      <c r="G60" s="49" t="s">
        <v>10</v>
      </c>
    </row>
    <row r="61" spans="1:248" s="101" customFormat="1" ht="25.5">
      <c r="A61" s="204">
        <v>34</v>
      </c>
      <c r="B61" s="15"/>
      <c r="C61" s="220" t="s">
        <v>128</v>
      </c>
      <c r="D61" s="43" t="s">
        <v>88</v>
      </c>
      <c r="E61" s="201">
        <v>1060</v>
      </c>
      <c r="F61" s="127"/>
      <c r="G61" s="54">
        <f>E61*$F61</f>
        <v>0</v>
      </c>
      <c r="I61" s="221"/>
    </row>
    <row r="62" spans="1:248" s="101" customFormat="1" ht="14.25">
      <c r="A62" s="66">
        <v>35</v>
      </c>
      <c r="B62" s="15"/>
      <c r="C62" s="220" t="s">
        <v>130</v>
      </c>
      <c r="D62" s="43" t="s">
        <v>89</v>
      </c>
      <c r="E62" s="201">
        <v>30</v>
      </c>
      <c r="F62" s="127"/>
      <c r="G62" s="54">
        <f>E62*$F62</f>
        <v>0</v>
      </c>
    </row>
    <row r="63" spans="1:248" s="101" customFormat="1" ht="26.25" thickBot="1">
      <c r="A63" s="337">
        <v>36</v>
      </c>
      <c r="B63" s="15"/>
      <c r="C63" s="200" t="s">
        <v>110</v>
      </c>
      <c r="D63" s="43" t="s">
        <v>8</v>
      </c>
      <c r="E63" s="201">
        <v>280</v>
      </c>
      <c r="F63" s="127"/>
      <c r="G63" s="54">
        <f>E63*$F63</f>
        <v>0</v>
      </c>
    </row>
    <row r="64" spans="1:248" s="101" customFormat="1" ht="13.5" thickBot="1">
      <c r="A64" s="44"/>
      <c r="B64" s="45" t="s">
        <v>90</v>
      </c>
      <c r="C64" s="46" t="s">
        <v>91</v>
      </c>
      <c r="D64" s="52" t="s">
        <v>10</v>
      </c>
      <c r="E64" s="47" t="s">
        <v>10</v>
      </c>
      <c r="F64" s="48" t="s">
        <v>10</v>
      </c>
      <c r="G64" s="78" t="s">
        <v>10</v>
      </c>
    </row>
    <row r="65" spans="1:8" s="101" customFormat="1" ht="25.5">
      <c r="A65" s="53">
        <v>37</v>
      </c>
      <c r="B65" s="162"/>
      <c r="C65" s="163" t="s">
        <v>108</v>
      </c>
      <c r="D65" s="164" t="s">
        <v>88</v>
      </c>
      <c r="E65" s="165">
        <v>1500</v>
      </c>
      <c r="F65" s="166"/>
      <c r="G65" s="167">
        <f>E65*$F65</f>
        <v>0</v>
      </c>
    </row>
    <row r="66" spans="1:8" s="101" customFormat="1" ht="26.25" thickBot="1">
      <c r="A66" s="53">
        <v>38</v>
      </c>
      <c r="B66" s="179"/>
      <c r="C66" s="180" t="s">
        <v>167</v>
      </c>
      <c r="D66" s="181" t="s">
        <v>88</v>
      </c>
      <c r="E66" s="182">
        <v>110</v>
      </c>
      <c r="F66" s="183"/>
      <c r="G66" s="184">
        <f>E66*$F66</f>
        <v>0</v>
      </c>
    </row>
    <row r="67" spans="1:8" s="101" customFormat="1" ht="13.5" thickBot="1">
      <c r="A67" s="44"/>
      <c r="B67" s="45" t="s">
        <v>60</v>
      </c>
      <c r="C67" s="46" t="s">
        <v>61</v>
      </c>
      <c r="D67" s="52" t="s">
        <v>10</v>
      </c>
      <c r="E67" s="47" t="s">
        <v>10</v>
      </c>
      <c r="F67" s="48" t="s">
        <v>10</v>
      </c>
      <c r="G67" s="49" t="s">
        <v>10</v>
      </c>
    </row>
    <row r="68" spans="1:8" s="101" customFormat="1" ht="38.25">
      <c r="A68" s="53">
        <v>39</v>
      </c>
      <c r="B68" s="185"/>
      <c r="C68" s="27" t="s">
        <v>140</v>
      </c>
      <c r="D68" s="186" t="s">
        <v>88</v>
      </c>
      <c r="E68" s="135">
        <v>2395</v>
      </c>
      <c r="F68" s="36"/>
      <c r="G68" s="54">
        <f>E68*$F68</f>
        <v>0</v>
      </c>
      <c r="H68" s="106"/>
    </row>
    <row r="69" spans="1:8" s="101" customFormat="1" ht="26.25" thickBot="1">
      <c r="A69" s="53">
        <v>40</v>
      </c>
      <c r="B69" s="185"/>
      <c r="C69" s="27" t="s">
        <v>139</v>
      </c>
      <c r="D69" s="186" t="s">
        <v>88</v>
      </c>
      <c r="E69" s="135">
        <v>320</v>
      </c>
      <c r="F69" s="36"/>
      <c r="G69" s="54">
        <f>E69*$F69</f>
        <v>0</v>
      </c>
      <c r="H69" s="106"/>
    </row>
    <row r="70" spans="1:8" s="101" customFormat="1" ht="13.5" thickBot="1">
      <c r="A70" s="44"/>
      <c r="B70" s="45" t="s">
        <v>92</v>
      </c>
      <c r="C70" s="187" t="s">
        <v>93</v>
      </c>
      <c r="D70" s="52" t="s">
        <v>10</v>
      </c>
      <c r="E70" s="47" t="s">
        <v>10</v>
      </c>
      <c r="F70" s="48" t="s">
        <v>10</v>
      </c>
      <c r="G70" s="49" t="s">
        <v>10</v>
      </c>
      <c r="H70" s="106"/>
    </row>
    <row r="71" spans="1:8" s="101" customFormat="1" ht="26.25" thickBot="1">
      <c r="A71" s="53">
        <v>41</v>
      </c>
      <c r="B71" s="188"/>
      <c r="C71" s="137" t="s">
        <v>94</v>
      </c>
      <c r="D71" s="189" t="s">
        <v>88</v>
      </c>
      <c r="E71" s="135">
        <v>170</v>
      </c>
      <c r="F71" s="36"/>
      <c r="G71" s="69">
        <f>E71*$F71</f>
        <v>0</v>
      </c>
      <c r="H71" s="106"/>
    </row>
    <row r="72" spans="1:8" s="101" customFormat="1" ht="14.25" thickTop="1" thickBot="1">
      <c r="A72" s="87" t="s">
        <v>10</v>
      </c>
      <c r="B72" s="79" t="s">
        <v>23</v>
      </c>
      <c r="C72" s="80" t="s">
        <v>2</v>
      </c>
      <c r="D72" s="81" t="s">
        <v>10</v>
      </c>
      <c r="E72" s="82" t="s">
        <v>10</v>
      </c>
      <c r="F72" s="83" t="s">
        <v>10</v>
      </c>
      <c r="G72" s="88" t="s">
        <v>10</v>
      </c>
    </row>
    <row r="73" spans="1:8" s="101" customFormat="1" ht="13.5" thickBot="1">
      <c r="A73" s="16" t="s">
        <v>10</v>
      </c>
      <c r="B73" s="11" t="s">
        <v>24</v>
      </c>
      <c r="C73" s="12" t="s">
        <v>55</v>
      </c>
      <c r="D73" s="11" t="s">
        <v>10</v>
      </c>
      <c r="E73" s="11" t="s">
        <v>10</v>
      </c>
      <c r="F73" s="55" t="s">
        <v>10</v>
      </c>
      <c r="G73" s="17" t="s">
        <v>10</v>
      </c>
      <c r="H73" s="106"/>
    </row>
    <row r="74" spans="1:8" s="101" customFormat="1" ht="15" thickBot="1">
      <c r="A74" s="66">
        <v>42</v>
      </c>
      <c r="B74" s="32"/>
      <c r="C74" s="27" t="s">
        <v>67</v>
      </c>
      <c r="D74" s="107" t="s">
        <v>88</v>
      </c>
      <c r="E74" s="13">
        <v>200</v>
      </c>
      <c r="F74" s="36"/>
      <c r="G74" s="67">
        <f>E74*$F74</f>
        <v>0</v>
      </c>
      <c r="H74" s="106"/>
    </row>
    <row r="75" spans="1:8" s="101" customFormat="1" ht="14.25" thickTop="1" thickBot="1">
      <c r="A75" s="118" t="s">
        <v>10</v>
      </c>
      <c r="B75" s="79" t="s">
        <v>25</v>
      </c>
      <c r="C75" s="119" t="s">
        <v>3</v>
      </c>
      <c r="D75" s="79" t="s">
        <v>10</v>
      </c>
      <c r="E75" s="79" t="s">
        <v>10</v>
      </c>
      <c r="F75" s="79" t="s">
        <v>10</v>
      </c>
      <c r="G75" s="120" t="s">
        <v>10</v>
      </c>
    </row>
    <row r="76" spans="1:8" s="101" customFormat="1" ht="13.5" thickBot="1">
      <c r="A76" s="16" t="s">
        <v>10</v>
      </c>
      <c r="B76" s="121" t="s">
        <v>15</v>
      </c>
      <c r="C76" s="42" t="s">
        <v>4</v>
      </c>
      <c r="D76" s="11" t="s">
        <v>10</v>
      </c>
      <c r="E76" s="11" t="s">
        <v>10</v>
      </c>
      <c r="F76" s="55" t="s">
        <v>10</v>
      </c>
      <c r="G76" s="17" t="s">
        <v>10</v>
      </c>
    </row>
    <row r="77" spans="1:8" s="101" customFormat="1" ht="14.25">
      <c r="A77" s="122">
        <v>43</v>
      </c>
      <c r="B77" s="15"/>
      <c r="C77" s="123" t="s">
        <v>76</v>
      </c>
      <c r="D77" s="124" t="s">
        <v>88</v>
      </c>
      <c r="E77" s="124">
        <v>220</v>
      </c>
      <c r="F77" s="127"/>
      <c r="G77" s="73">
        <f>E77*$F77</f>
        <v>0</v>
      </c>
    </row>
    <row r="78" spans="1:8" s="101" customFormat="1" ht="26.25" thickBot="1">
      <c r="A78" s="128">
        <f>A77+1</f>
        <v>44</v>
      </c>
      <c r="B78" s="15"/>
      <c r="C78" s="129" t="s">
        <v>81</v>
      </c>
      <c r="D78" s="130" t="s">
        <v>88</v>
      </c>
      <c r="E78" s="130">
        <v>41</v>
      </c>
      <c r="F78" s="127"/>
      <c r="G78" s="73">
        <f>E78*$F78</f>
        <v>0</v>
      </c>
    </row>
    <row r="79" spans="1:8" s="101" customFormat="1" ht="13.5" thickBot="1">
      <c r="A79" s="16" t="s">
        <v>10</v>
      </c>
      <c r="B79" s="11" t="s">
        <v>16</v>
      </c>
      <c r="C79" s="42" t="s">
        <v>5</v>
      </c>
      <c r="D79" s="125" t="s">
        <v>10</v>
      </c>
      <c r="E79" s="11" t="s">
        <v>10</v>
      </c>
      <c r="F79" s="55" t="s">
        <v>10</v>
      </c>
      <c r="G79" s="17" t="s">
        <v>10</v>
      </c>
    </row>
    <row r="80" spans="1:8" s="101" customFormat="1" ht="25.5">
      <c r="A80" s="126">
        <v>45</v>
      </c>
      <c r="B80" s="15"/>
      <c r="C80" s="27" t="s">
        <v>86</v>
      </c>
      <c r="D80" s="13" t="s">
        <v>9</v>
      </c>
      <c r="E80" s="43">
        <v>71</v>
      </c>
      <c r="F80" s="127"/>
      <c r="G80" s="67">
        <f>E80*$F80</f>
        <v>0</v>
      </c>
    </row>
    <row r="81" spans="1:8" s="101" customFormat="1" ht="25.5">
      <c r="A81" s="126">
        <f>A80+1</f>
        <v>46</v>
      </c>
      <c r="B81" s="15"/>
      <c r="C81" s="27" t="s">
        <v>112</v>
      </c>
      <c r="D81" s="13" t="s">
        <v>9</v>
      </c>
      <c r="E81" s="43">
        <v>3</v>
      </c>
      <c r="F81" s="127"/>
      <c r="G81" s="67">
        <f>E81*$F81</f>
        <v>0</v>
      </c>
    </row>
    <row r="82" spans="1:8" s="101" customFormat="1" ht="25.5">
      <c r="A82" s="126">
        <v>47</v>
      </c>
      <c r="B82" s="15"/>
      <c r="C82" s="27" t="s">
        <v>87</v>
      </c>
      <c r="D82" s="13" t="s">
        <v>9</v>
      </c>
      <c r="E82" s="43">
        <v>20</v>
      </c>
      <c r="F82" s="127"/>
      <c r="G82" s="67">
        <f>E82*$F82</f>
        <v>0</v>
      </c>
    </row>
    <row r="83" spans="1:8" s="101" customFormat="1">
      <c r="A83" s="126">
        <f>A82+1</f>
        <v>48</v>
      </c>
      <c r="B83" s="15"/>
      <c r="C83" s="27" t="s">
        <v>113</v>
      </c>
      <c r="D83" s="13" t="s">
        <v>9</v>
      </c>
      <c r="E83" s="13">
        <v>3</v>
      </c>
      <c r="F83" s="127"/>
      <c r="G83" s="67">
        <f>E83*$F83</f>
        <v>0</v>
      </c>
    </row>
    <row r="84" spans="1:8" s="101" customFormat="1" ht="13.5" thickBot="1">
      <c r="A84" s="126">
        <f>A83+1</f>
        <v>49</v>
      </c>
      <c r="B84" s="15"/>
      <c r="C84" s="131" t="s">
        <v>77</v>
      </c>
      <c r="D84" s="107" t="s">
        <v>9</v>
      </c>
      <c r="E84" s="107">
        <v>42</v>
      </c>
      <c r="F84" s="127"/>
      <c r="G84" s="67">
        <f>E84*$F84</f>
        <v>0</v>
      </c>
    </row>
    <row r="85" spans="1:8" s="101" customFormat="1" ht="14.25" thickTop="1" thickBot="1">
      <c r="A85" s="87" t="s">
        <v>10</v>
      </c>
      <c r="B85" s="79" t="s">
        <v>17</v>
      </c>
      <c r="C85" s="194" t="s">
        <v>6</v>
      </c>
      <c r="D85" s="81" t="s">
        <v>10</v>
      </c>
      <c r="E85" s="82" t="s">
        <v>10</v>
      </c>
      <c r="F85" s="83" t="s">
        <v>10</v>
      </c>
      <c r="G85" s="88" t="s">
        <v>10</v>
      </c>
    </row>
    <row r="86" spans="1:8" s="101" customFormat="1" ht="13.5" thickBot="1">
      <c r="A86" s="16" t="s">
        <v>10</v>
      </c>
      <c r="B86" s="11" t="s">
        <v>71</v>
      </c>
      <c r="C86" s="12" t="s">
        <v>72</v>
      </c>
      <c r="D86" s="125" t="s">
        <v>10</v>
      </c>
      <c r="E86" s="11" t="s">
        <v>10</v>
      </c>
      <c r="F86" s="55" t="s">
        <v>10</v>
      </c>
      <c r="G86" s="17" t="s">
        <v>10</v>
      </c>
    </row>
    <row r="87" spans="1:8" s="101" customFormat="1" ht="26.25" thickBot="1">
      <c r="A87" s="195">
        <v>50</v>
      </c>
      <c r="B87" s="185"/>
      <c r="C87" s="153" t="s">
        <v>73</v>
      </c>
      <c r="D87" s="192" t="s">
        <v>8</v>
      </c>
      <c r="E87" s="32">
        <v>830</v>
      </c>
      <c r="F87" s="155"/>
      <c r="G87" s="69">
        <f>E87*$F87</f>
        <v>0</v>
      </c>
    </row>
    <row r="88" spans="1:8" s="101" customFormat="1" ht="13.5" thickBot="1">
      <c r="A88" s="16" t="s">
        <v>10</v>
      </c>
      <c r="B88" s="11" t="s">
        <v>78</v>
      </c>
      <c r="C88" s="12" t="s">
        <v>79</v>
      </c>
      <c r="D88" s="125" t="s">
        <v>10</v>
      </c>
      <c r="E88" s="11" t="s">
        <v>10</v>
      </c>
      <c r="F88" s="55" t="s">
        <v>10</v>
      </c>
      <c r="G88" s="17" t="s">
        <v>10</v>
      </c>
      <c r="H88" s="106"/>
    </row>
    <row r="89" spans="1:8" s="101" customFormat="1" ht="26.25" thickBot="1">
      <c r="A89" s="152">
        <f>A87+1</f>
        <v>51</v>
      </c>
      <c r="B89" s="15"/>
      <c r="C89" s="153" t="s">
        <v>80</v>
      </c>
      <c r="D89" s="154" t="s">
        <v>88</v>
      </c>
      <c r="E89" s="154">
        <v>45</v>
      </c>
      <c r="F89" s="155"/>
      <c r="G89" s="69">
        <f>E89*$F89</f>
        <v>0</v>
      </c>
      <c r="H89" s="106"/>
    </row>
    <row r="90" spans="1:8" s="101" customFormat="1" ht="13.5" thickBot="1">
      <c r="A90" s="16" t="s">
        <v>10</v>
      </c>
      <c r="B90" s="11" t="s">
        <v>18</v>
      </c>
      <c r="C90" s="12" t="s">
        <v>63</v>
      </c>
      <c r="D90" s="125" t="s">
        <v>10</v>
      </c>
      <c r="E90" s="11" t="s">
        <v>10</v>
      </c>
      <c r="F90" s="55" t="s">
        <v>10</v>
      </c>
      <c r="G90" s="17" t="s">
        <v>10</v>
      </c>
    </row>
    <row r="91" spans="1:8" s="101" customFormat="1" ht="13.5" thickBot="1">
      <c r="A91" s="196">
        <f>A89+1</f>
        <v>52</v>
      </c>
      <c r="B91" s="132"/>
      <c r="C91" s="197" t="s">
        <v>62</v>
      </c>
      <c r="D91" s="198" t="s">
        <v>8</v>
      </c>
      <c r="E91" s="199">
        <v>520</v>
      </c>
      <c r="F91" s="155"/>
      <c r="G91" s="69">
        <f>E91*$F91</f>
        <v>0</v>
      </c>
    </row>
    <row r="92" spans="1:8" s="142" customFormat="1" ht="13.5" thickBot="1">
      <c r="A92" s="16" t="s">
        <v>10</v>
      </c>
      <c r="B92" s="11" t="s">
        <v>124</v>
      </c>
      <c r="C92" s="12" t="s">
        <v>125</v>
      </c>
      <c r="D92" s="125" t="s">
        <v>10</v>
      </c>
      <c r="E92" s="11" t="s">
        <v>10</v>
      </c>
      <c r="F92" s="55" t="s">
        <v>10</v>
      </c>
      <c r="G92" s="240" t="s">
        <v>10</v>
      </c>
    </row>
    <row r="93" spans="1:8" s="142" customFormat="1" ht="13.5" thickBot="1">
      <c r="A93" s="156">
        <f>A91+1</f>
        <v>53</v>
      </c>
      <c r="B93" s="157"/>
      <c r="C93" s="158" t="s">
        <v>126</v>
      </c>
      <c r="D93" s="159" t="s">
        <v>8</v>
      </c>
      <c r="E93" s="159">
        <v>95</v>
      </c>
      <c r="F93" s="160"/>
      <c r="G93" s="161">
        <f>E93*$F93</f>
        <v>0</v>
      </c>
    </row>
    <row r="94" spans="1:8" s="101" customFormat="1" ht="14.25" thickTop="1" thickBot="1">
      <c r="A94" s="168" t="s">
        <v>10</v>
      </c>
      <c r="B94" s="169" t="s">
        <v>131</v>
      </c>
      <c r="C94" s="170" t="s">
        <v>132</v>
      </c>
      <c r="D94" s="169" t="s">
        <v>10</v>
      </c>
      <c r="E94" s="169" t="s">
        <v>10</v>
      </c>
      <c r="F94" s="169" t="s">
        <v>10</v>
      </c>
      <c r="G94" s="171" t="s">
        <v>10</v>
      </c>
    </row>
    <row r="95" spans="1:8" s="142" customFormat="1" ht="26.25" thickTop="1">
      <c r="A95" s="156">
        <f>A93+1</f>
        <v>54</v>
      </c>
      <c r="B95" s="157"/>
      <c r="C95" s="158" t="s">
        <v>133</v>
      </c>
      <c r="D95" s="159" t="s">
        <v>8</v>
      </c>
      <c r="E95" s="159">
        <v>160</v>
      </c>
      <c r="F95" s="160"/>
      <c r="G95" s="161">
        <f>E95*$F95</f>
        <v>0</v>
      </c>
    </row>
    <row r="96" spans="1:8" s="142" customFormat="1">
      <c r="A96" s="241">
        <v>55</v>
      </c>
      <c r="B96" s="157"/>
      <c r="C96" s="212" t="s">
        <v>137</v>
      </c>
      <c r="D96" s="213" t="s">
        <v>9</v>
      </c>
      <c r="E96" s="214">
        <v>2</v>
      </c>
      <c r="F96" s="215"/>
      <c r="G96" s="347">
        <f>E96*F96</f>
        <v>0</v>
      </c>
    </row>
    <row r="97" spans="1:7" s="142" customFormat="1" ht="13.5" thickBot="1">
      <c r="A97" s="242">
        <v>56</v>
      </c>
      <c r="B97" s="157"/>
      <c r="C97" s="216" t="s">
        <v>138</v>
      </c>
      <c r="D97" s="217" t="s">
        <v>9</v>
      </c>
      <c r="E97" s="218">
        <v>6</v>
      </c>
      <c r="F97" s="219"/>
      <c r="G97" s="67">
        <f>E97*$F97</f>
        <v>0</v>
      </c>
    </row>
    <row r="98" spans="1:7" s="101" customFormat="1" ht="17.25" thickTop="1" thickBot="1">
      <c r="A98" s="205"/>
      <c r="B98" s="206"/>
      <c r="C98" s="207" t="s">
        <v>175</v>
      </c>
      <c r="D98" s="208"/>
      <c r="E98" s="208"/>
      <c r="F98" s="209"/>
      <c r="G98" s="210">
        <f>SUM(G10:G97)</f>
        <v>0</v>
      </c>
    </row>
  </sheetData>
  <mergeCells count="8">
    <mergeCell ref="A1:G1"/>
    <mergeCell ref="A3:G3"/>
    <mergeCell ref="D5:E5"/>
    <mergeCell ref="F5:F6"/>
    <mergeCell ref="G5:G6"/>
    <mergeCell ref="A5:A6"/>
    <mergeCell ref="B5:B6"/>
    <mergeCell ref="C5:C6"/>
  </mergeCells>
  <pageMargins left="0.87" right="0.31496062992125984" top="0.55118110236220474" bottom="0.74803149606299213" header="0.31496062992125984" footer="0.31496062992125984"/>
  <pageSetup paperSize="9" scale="68" orientation="landscape" r:id="rId1"/>
  <rowBreaks count="1" manualBreakCount="1">
    <brk id="6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zoomScale="115" zoomScaleNormal="115" workbookViewId="0">
      <selection activeCell="C22" sqref="C22"/>
    </sheetView>
  </sheetViews>
  <sheetFormatPr defaultRowHeight="12.75"/>
  <cols>
    <col min="1" max="1" width="7.140625" style="56" bestFit="1" customWidth="1"/>
    <col min="2" max="2" width="14.28515625" style="56" customWidth="1"/>
    <col min="3" max="3" width="61.7109375" style="57" customWidth="1"/>
    <col min="4" max="4" width="7.42578125" style="56" customWidth="1"/>
    <col min="5" max="5" width="8.5703125" style="56" customWidth="1"/>
    <col min="6" max="6" width="12" style="56" customWidth="1"/>
    <col min="7" max="7" width="14.42578125" style="58" customWidth="1"/>
    <col min="8" max="8" width="11.28515625" style="109" customWidth="1"/>
    <col min="9" max="10" width="13" style="108" customWidth="1"/>
    <col min="11" max="16384" width="9.140625" style="108"/>
  </cols>
  <sheetData>
    <row r="1" spans="1:7" ht="18.75">
      <c r="A1" s="374" t="s">
        <v>177</v>
      </c>
      <c r="B1" s="375"/>
      <c r="C1" s="375"/>
      <c r="D1" s="375"/>
      <c r="E1" s="375"/>
      <c r="F1" s="375"/>
      <c r="G1" s="376"/>
    </row>
    <row r="2" spans="1:7">
      <c r="A2" s="59"/>
      <c r="B2" s="1"/>
      <c r="C2" s="2"/>
      <c r="D2" s="1"/>
      <c r="E2" s="1"/>
      <c r="F2" s="1"/>
      <c r="G2" s="60"/>
    </row>
    <row r="3" spans="1:7" ht="54.75" customHeight="1">
      <c r="A3" s="377" t="s">
        <v>105</v>
      </c>
      <c r="B3" s="378"/>
      <c r="C3" s="378"/>
      <c r="D3" s="378"/>
      <c r="E3" s="378"/>
      <c r="F3" s="378"/>
      <c r="G3" s="379"/>
    </row>
    <row r="4" spans="1:7" ht="16.5" thickBot="1">
      <c r="A4" s="84"/>
      <c r="B4" s="5"/>
      <c r="C4" s="5"/>
      <c r="D4" s="77"/>
      <c r="E4" s="77"/>
      <c r="F4" s="77"/>
      <c r="G4" s="61"/>
    </row>
    <row r="5" spans="1:7" ht="13.5" thickTop="1">
      <c r="A5" s="386" t="s">
        <v>26</v>
      </c>
      <c r="B5" s="388" t="s">
        <v>35</v>
      </c>
      <c r="C5" s="388" t="s">
        <v>28</v>
      </c>
      <c r="D5" s="380" t="s">
        <v>42</v>
      </c>
      <c r="E5" s="381"/>
      <c r="F5" s="382" t="s">
        <v>180</v>
      </c>
      <c r="G5" s="384" t="s">
        <v>179</v>
      </c>
    </row>
    <row r="6" spans="1:7" ht="45" customHeight="1">
      <c r="A6" s="387"/>
      <c r="B6" s="389"/>
      <c r="C6" s="389"/>
      <c r="D6" s="23" t="s">
        <v>0</v>
      </c>
      <c r="E6" s="23" t="s">
        <v>27</v>
      </c>
      <c r="F6" s="383"/>
      <c r="G6" s="385"/>
    </row>
    <row r="7" spans="1:7" ht="13.5" thickBot="1">
      <c r="A7" s="85">
        <v>1</v>
      </c>
      <c r="B7" s="24">
        <v>2</v>
      </c>
      <c r="C7" s="25">
        <v>3</v>
      </c>
      <c r="D7" s="25">
        <v>4</v>
      </c>
      <c r="E7" s="25">
        <v>5</v>
      </c>
      <c r="F7" s="25">
        <v>6</v>
      </c>
      <c r="G7" s="86">
        <v>7</v>
      </c>
    </row>
    <row r="8" spans="1:7" ht="13.5" thickBot="1">
      <c r="A8" s="363"/>
      <c r="B8" s="351" t="s">
        <v>97</v>
      </c>
      <c r="C8" s="357" t="s">
        <v>114</v>
      </c>
      <c r="D8" s="125" t="s">
        <v>10</v>
      </c>
      <c r="E8" s="11" t="s">
        <v>10</v>
      </c>
      <c r="F8" s="55" t="s">
        <v>10</v>
      </c>
      <c r="G8" s="17" t="s">
        <v>10</v>
      </c>
    </row>
    <row r="9" spans="1:7">
      <c r="A9" s="26">
        <v>1</v>
      </c>
      <c r="B9" s="359"/>
      <c r="C9" s="356" t="s">
        <v>116</v>
      </c>
      <c r="D9" s="355" t="s">
        <v>8</v>
      </c>
      <c r="E9" s="348">
        <v>170</v>
      </c>
      <c r="F9" s="365"/>
      <c r="G9" s="67">
        <f>E9*F9</f>
        <v>0</v>
      </c>
    </row>
    <row r="10" spans="1:7" ht="38.25">
      <c r="A10" s="26">
        <v>2</v>
      </c>
      <c r="B10" s="360"/>
      <c r="C10" s="352" t="s">
        <v>96</v>
      </c>
      <c r="D10" s="13" t="s">
        <v>8</v>
      </c>
      <c r="E10" s="348">
        <v>218</v>
      </c>
      <c r="F10" s="365"/>
      <c r="G10" s="67">
        <f>E10*F10</f>
        <v>0</v>
      </c>
    </row>
    <row r="11" spans="1:7" ht="38.25">
      <c r="A11" s="26">
        <v>3</v>
      </c>
      <c r="B11" s="361"/>
      <c r="C11" s="353" t="s">
        <v>115</v>
      </c>
      <c r="D11" s="354" t="s">
        <v>8</v>
      </c>
      <c r="E11" s="348">
        <v>41</v>
      </c>
      <c r="F11" s="365"/>
      <c r="G11" s="67">
        <f t="shared" ref="G11:G16" si="0">E11*F11</f>
        <v>0</v>
      </c>
    </row>
    <row r="12" spans="1:7" ht="25.5">
      <c r="A12" s="26">
        <v>4</v>
      </c>
      <c r="B12" s="360"/>
      <c r="C12" s="27" t="s">
        <v>168</v>
      </c>
      <c r="D12" s="13" t="s">
        <v>9</v>
      </c>
      <c r="E12" s="107">
        <v>1</v>
      </c>
      <c r="F12" s="365"/>
      <c r="G12" s="67">
        <f t="shared" si="0"/>
        <v>0</v>
      </c>
    </row>
    <row r="13" spans="1:7">
      <c r="A13" s="26">
        <v>5</v>
      </c>
      <c r="B13" s="360"/>
      <c r="C13" s="27" t="s">
        <v>169</v>
      </c>
      <c r="D13" s="13" t="s">
        <v>9</v>
      </c>
      <c r="E13" s="107">
        <v>1</v>
      </c>
      <c r="F13" s="365"/>
      <c r="G13" s="67">
        <f t="shared" si="0"/>
        <v>0</v>
      </c>
    </row>
    <row r="14" spans="1:7" ht="25.5">
      <c r="A14" s="26">
        <v>6</v>
      </c>
      <c r="B14" s="360"/>
      <c r="C14" s="27" t="s">
        <v>170</v>
      </c>
      <c r="D14" s="13" t="s">
        <v>9</v>
      </c>
      <c r="E14" s="107">
        <v>3</v>
      </c>
      <c r="F14" s="365"/>
      <c r="G14" s="67">
        <f t="shared" si="0"/>
        <v>0</v>
      </c>
    </row>
    <row r="15" spans="1:7" ht="25.5">
      <c r="A15" s="26">
        <v>7</v>
      </c>
      <c r="B15" s="360"/>
      <c r="C15" s="27" t="s">
        <v>171</v>
      </c>
      <c r="D15" s="13" t="s">
        <v>9</v>
      </c>
      <c r="E15" s="107">
        <v>4</v>
      </c>
      <c r="F15" s="365"/>
      <c r="G15" s="67">
        <f t="shared" si="0"/>
        <v>0</v>
      </c>
    </row>
    <row r="16" spans="1:7" ht="25.5">
      <c r="A16" s="26">
        <v>8</v>
      </c>
      <c r="B16" s="360"/>
      <c r="C16" s="27" t="s">
        <v>172</v>
      </c>
      <c r="D16" s="13" t="s">
        <v>9</v>
      </c>
      <c r="E16" s="107">
        <v>1</v>
      </c>
      <c r="F16" s="365"/>
      <c r="G16" s="67">
        <f t="shared" si="0"/>
        <v>0</v>
      </c>
    </row>
    <row r="17" spans="1:7" ht="13.5" thickBot="1">
      <c r="A17" s="26">
        <v>9</v>
      </c>
      <c r="B17" s="362"/>
      <c r="C17" s="349" t="s">
        <v>173</v>
      </c>
      <c r="D17" s="13" t="s">
        <v>9</v>
      </c>
      <c r="E17" s="350">
        <v>9</v>
      </c>
      <c r="F17" s="365"/>
      <c r="G17" s="67">
        <f>E17*F17</f>
        <v>0</v>
      </c>
    </row>
    <row r="18" spans="1:7" ht="17.25" thickTop="1" thickBot="1">
      <c r="A18" s="364"/>
      <c r="B18" s="206"/>
      <c r="C18" s="207" t="s">
        <v>178</v>
      </c>
      <c r="D18" s="208"/>
      <c r="E18" s="208"/>
      <c r="F18" s="209"/>
      <c r="G18" s="358">
        <f>SUM(G9:G17)</f>
        <v>0</v>
      </c>
    </row>
  </sheetData>
  <mergeCells count="8">
    <mergeCell ref="A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tabSelected="1" view="pageBreakPreview" zoomScale="115" zoomScaleNormal="130" zoomScaleSheetLayoutView="115" workbookViewId="0">
      <selection sqref="A1:C1"/>
    </sheetView>
  </sheetViews>
  <sheetFormatPr defaultRowHeight="12.75"/>
  <cols>
    <col min="1" max="1" width="10.85546875" style="76" customWidth="1"/>
    <col min="2" max="2" width="54.5703125" style="76" customWidth="1"/>
    <col min="3" max="4" width="16.7109375" style="76" customWidth="1"/>
    <col min="5" max="6" width="9.140625" style="76"/>
    <col min="7" max="7" width="12" style="76" bestFit="1" customWidth="1"/>
    <col min="8" max="16384" width="9.140625" style="76"/>
  </cols>
  <sheetData>
    <row r="1" spans="1:4" s="222" customFormat="1" ht="18.75">
      <c r="A1" s="374" t="s">
        <v>99</v>
      </c>
      <c r="B1" s="375"/>
      <c r="C1" s="375"/>
      <c r="D1" s="314"/>
    </row>
    <row r="2" spans="1:4" s="222" customFormat="1">
      <c r="A2" s="59"/>
      <c r="B2" s="1"/>
      <c r="C2" s="312"/>
      <c r="D2" s="312"/>
    </row>
    <row r="3" spans="1:4" s="222" customFormat="1" ht="38.25" customHeight="1">
      <c r="A3" s="390" t="s">
        <v>105</v>
      </c>
      <c r="B3" s="391"/>
      <c r="C3" s="391"/>
      <c r="D3" s="314"/>
    </row>
    <row r="4" spans="1:4" s="222" customFormat="1" ht="16.5" thickBot="1">
      <c r="A4" s="310"/>
      <c r="B4" s="311"/>
      <c r="C4" s="313"/>
      <c r="D4" s="315"/>
    </row>
    <row r="5" spans="1:4" ht="57" customHeight="1" thickBot="1">
      <c r="A5" s="316" t="s">
        <v>100</v>
      </c>
      <c r="B5" s="317" t="s">
        <v>98</v>
      </c>
      <c r="C5" s="318" t="s">
        <v>164</v>
      </c>
      <c r="D5" s="318" t="s">
        <v>165</v>
      </c>
    </row>
    <row r="6" spans="1:4" ht="21" customHeight="1">
      <c r="A6" s="319">
        <v>1</v>
      </c>
      <c r="B6" s="320" t="s">
        <v>95</v>
      </c>
      <c r="C6" s="321">
        <v>0</v>
      </c>
      <c r="D6" s="321">
        <v>0</v>
      </c>
    </row>
    <row r="7" spans="1:4" ht="21" customHeight="1">
      <c r="A7" s="322">
        <v>2</v>
      </c>
      <c r="B7" s="323" t="s">
        <v>101</v>
      </c>
      <c r="C7" s="324">
        <f>'Roboty drogowe'!G98</f>
        <v>0</v>
      </c>
      <c r="D7" s="321">
        <f>C7*1.23</f>
        <v>0</v>
      </c>
    </row>
    <row r="8" spans="1:4" ht="21" customHeight="1">
      <c r="A8" s="322">
        <v>3</v>
      </c>
      <c r="B8" s="323" t="s">
        <v>104</v>
      </c>
      <c r="C8" s="324">
        <f>OŚWIETLENIE!G18</f>
        <v>0</v>
      </c>
      <c r="D8" s="321">
        <f>C8*1.23</f>
        <v>0</v>
      </c>
    </row>
    <row r="9" spans="1:4" ht="21" customHeight="1">
      <c r="A9" s="322"/>
      <c r="B9" s="325" t="s">
        <v>102</v>
      </c>
      <c r="C9" s="326">
        <f>SUM(C6:C8)</f>
        <v>0</v>
      </c>
      <c r="D9" s="335" t="s">
        <v>166</v>
      </c>
    </row>
    <row r="10" spans="1:4" ht="21" customHeight="1">
      <c r="A10" s="322"/>
      <c r="B10" s="327" t="s">
        <v>182</v>
      </c>
      <c r="C10" s="328">
        <f>0.23*C9</f>
        <v>0</v>
      </c>
      <c r="D10" s="336" t="s">
        <v>166</v>
      </c>
    </row>
    <row r="11" spans="1:4" ht="21" customHeight="1" thickBot="1">
      <c r="A11" s="329"/>
      <c r="B11" s="330" t="s">
        <v>103</v>
      </c>
      <c r="C11" s="331">
        <f>C9+C10</f>
        <v>0</v>
      </c>
      <c r="D11" s="331">
        <f>D6+D7+D8</f>
        <v>0</v>
      </c>
    </row>
  </sheetData>
  <mergeCells count="2"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WYMAGANIA OGÓLNE</vt:lpstr>
      <vt:lpstr>Roboty drogowe</vt:lpstr>
      <vt:lpstr>OŚWIETLENIE</vt:lpstr>
      <vt:lpstr>Zestawienie zbiorcze</vt:lpstr>
      <vt:lpstr>'Roboty drogowe'!Obszar_wydruku</vt:lpstr>
      <vt:lpstr>'Zestawienie zbiorcze'!Obszar_wydruku</vt:lpstr>
      <vt:lpstr>'Roboty drogowe'!Tytuły_wydruku</vt:lpstr>
    </vt:vector>
  </TitlesOfParts>
  <Company>JacobsGIBB (Polska)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Budowa drogi DP-3/1</dc:title>
  <dc:subject>Kosztorys</dc:subject>
  <dc:creator>Piotr Furmański</dc:creator>
  <cp:lastModifiedBy>Katarzyna Marzoch</cp:lastModifiedBy>
  <cp:lastPrinted>2020-04-24T10:09:30Z</cp:lastPrinted>
  <dcterms:created xsi:type="dcterms:W3CDTF">1998-12-30T09:09:41Z</dcterms:created>
  <dcterms:modified xsi:type="dcterms:W3CDTF">2020-05-06T09:12:45Z</dcterms:modified>
</cp:coreProperties>
</file>